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830"/>
  <workbookPr/>
  <mc:AlternateContent xmlns:mc="http://schemas.openxmlformats.org/markup-compatibility/2006">
    <mc:Choice Requires="x15">
      <x15ac:absPath xmlns:x15ac="http://schemas.microsoft.com/office/spreadsheetml/2010/11/ac" url="C:\Users\jf2130\Documents\pioneer\.Awards Committeee\spark of excellence\2017\"/>
    </mc:Choice>
  </mc:AlternateContent>
  <bookViews>
    <workbookView xWindow="0" yWindow="0" windowWidth="28800" windowHeight="11760"/>
  </bookViews>
  <sheets>
    <sheet name="Spark of Excellence" sheetId="1" r:id="rId1"/>
    <sheet name="Guidlines" sheetId="2" r:id="rId2"/>
    <sheet name="Revision Log" sheetId="3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4" i="2" l="1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83" i="2"/>
  <c r="M94" i="1" l="1"/>
  <c r="M2" i="1"/>
  <c r="M135" i="1" l="1"/>
  <c r="M55" i="1" l="1"/>
  <c r="G149" i="2" l="1"/>
  <c r="G152" i="2"/>
  <c r="F138" i="2"/>
  <c r="G138" i="2" s="1"/>
  <c r="F139" i="2"/>
  <c r="G139" i="2" s="1"/>
  <c r="F140" i="2"/>
  <c r="G140" i="2" s="1"/>
  <c r="F141" i="2"/>
  <c r="G141" i="2" s="1"/>
  <c r="F142" i="2"/>
  <c r="G142" i="2" s="1"/>
  <c r="F143" i="2"/>
  <c r="G143" i="2" s="1"/>
  <c r="F144" i="2"/>
  <c r="G144" i="2" s="1"/>
  <c r="F145" i="2"/>
  <c r="G145" i="2" s="1"/>
  <c r="F146" i="2"/>
  <c r="G146" i="2" s="1"/>
  <c r="F147" i="2"/>
  <c r="G147" i="2" s="1"/>
  <c r="F148" i="2"/>
  <c r="G148" i="2" s="1"/>
  <c r="F149" i="2"/>
  <c r="F150" i="2"/>
  <c r="G150" i="2" s="1"/>
  <c r="F151" i="2"/>
  <c r="G151" i="2" s="1"/>
  <c r="F152" i="2"/>
  <c r="F153" i="2"/>
  <c r="G153" i="2" s="1"/>
  <c r="F154" i="2"/>
  <c r="G154" i="2" s="1"/>
  <c r="F155" i="2"/>
  <c r="G155" i="2" s="1"/>
  <c r="F156" i="2"/>
  <c r="G156" i="2" s="1"/>
  <c r="F157" i="2"/>
  <c r="G157" i="2" s="1"/>
  <c r="F158" i="2"/>
  <c r="G158" i="2" s="1"/>
  <c r="F159" i="2"/>
  <c r="G159" i="2" s="1"/>
  <c r="F160" i="2"/>
  <c r="G160" i="2" s="1"/>
  <c r="F161" i="2"/>
  <c r="G161" i="2" s="1"/>
  <c r="F162" i="2"/>
  <c r="G162" i="2" s="1"/>
  <c r="F163" i="2"/>
  <c r="G163" i="2" s="1"/>
  <c r="F164" i="2"/>
  <c r="G164" i="2" s="1"/>
  <c r="F165" i="2"/>
  <c r="G165" i="2" s="1"/>
  <c r="F166" i="2"/>
  <c r="G166" i="2" s="1"/>
  <c r="F137" i="2"/>
  <c r="G137" i="2" s="1"/>
  <c r="I33" i="1" l="1"/>
  <c r="M33" i="1" s="1"/>
  <c r="M49" i="1" l="1"/>
  <c r="M18" i="1"/>
</calcChain>
</file>

<file path=xl/sharedStrings.xml><?xml version="1.0" encoding="utf-8"?>
<sst xmlns="http://schemas.openxmlformats.org/spreadsheetml/2006/main" count="405" uniqueCount="266">
  <si>
    <t>Supporting our Communities through Projects</t>
  </si>
  <si>
    <t>New Projects (never been done before)</t>
  </si>
  <si>
    <t>Provide the name and date of at least 4 projects</t>
  </si>
  <si>
    <t>Project</t>
  </si>
  <si>
    <t>Date</t>
  </si>
  <si>
    <t>Chapter's Choice Projects - Complete 5 Projects</t>
  </si>
  <si>
    <t>Potential Points</t>
  </si>
  <si>
    <t>Total</t>
  </si>
  <si>
    <t>Total:  Supporting our Communities through Projects</t>
  </si>
  <si>
    <t>Having an Engaged Pioneer Base</t>
  </si>
  <si>
    <t>Volunteer Hours Per Member</t>
  </si>
  <si>
    <t>Monthly use of Volunteer Now! Or AT&amp;T Volunteer Portal</t>
  </si>
  <si>
    <t>Activity</t>
  </si>
  <si>
    <t xml:space="preserve">January </t>
  </si>
  <si>
    <t xml:space="preserve">February </t>
  </si>
  <si>
    <t xml:space="preserve">March </t>
  </si>
  <si>
    <t xml:space="preserve">April </t>
  </si>
  <si>
    <t xml:space="preserve">May </t>
  </si>
  <si>
    <t xml:space="preserve">June </t>
  </si>
  <si>
    <t xml:space="preserve">July </t>
  </si>
  <si>
    <t xml:space="preserve">August </t>
  </si>
  <si>
    <t xml:space="preserve">September </t>
  </si>
  <si>
    <t xml:space="preserve">October </t>
  </si>
  <si>
    <t xml:space="preserve">November </t>
  </si>
  <si>
    <t xml:space="preserve">December </t>
  </si>
  <si>
    <t>Monthly use of Volunteer Now! @ https://www.pioneersvolunteer.org or AT&amp;T Volunteerism Portal @ https://attcares.volunteermatch.org/index.jsp for participation hours reporting (monthly reports provided to chapters quarterly).  Designate activity with an "X"</t>
  </si>
  <si>
    <t>Projects with significant Pioneer/Volunteer Support</t>
  </si>
  <si>
    <t>1 Project with 100+ Volunteers
(Pioneers, Life Members, Partners, and Others)</t>
  </si>
  <si>
    <t>2 Projects with 50+ Pioneers
(Pioneers, Life Members, Partners)</t>
  </si>
  <si>
    <t>2 Projects with 25+ Pioneers
(Pioneers, Life Members, Partners)</t>
  </si>
  <si>
    <t>SupportingDetails</t>
  </si>
  <si>
    <t>Pioneers</t>
  </si>
  <si>
    <t>Life Members</t>
  </si>
  <si>
    <t>Partners</t>
  </si>
  <si>
    <t>Others</t>
  </si>
  <si>
    <t>n/a</t>
  </si>
  <si>
    <t>Supporting and Growing a Healthy Pioneer Culture</t>
  </si>
  <si>
    <t>Meeting</t>
  </si>
  <si>
    <t>Name, Position</t>
  </si>
  <si>
    <t>Have 4 Projects led by a New Project Leader</t>
  </si>
  <si>
    <t>(no prior experience in leading a Pioneer project)  Provide the name, Project, and Date.</t>
  </si>
  <si>
    <t>Name, Project</t>
  </si>
  <si>
    <t>Recruit New Members</t>
  </si>
  <si>
    <t>Compliance with Pioneer Financial Policy &amp; Procedures including Fundraising Expense, Projects and Programs and Reserve Balance (quarterly and year end report provided to chapters by PAC).</t>
  </si>
  <si>
    <t>Category</t>
  </si>
  <si>
    <t>Done</t>
  </si>
  <si>
    <t>Fundraising Expense</t>
  </si>
  <si>
    <t>Projects and Programs</t>
  </si>
  <si>
    <t>Reserve Balance</t>
  </si>
  <si>
    <t>Submit Budget to PAC by March 1st</t>
  </si>
  <si>
    <t>Have a Recognition Program within the Chapter</t>
  </si>
  <si>
    <t>Chapter's choice on method to recognize</t>
  </si>
  <si>
    <t>Recognition Method</t>
  </si>
  <si>
    <t>Engage AT&amp;T Leadership</t>
  </si>
  <si>
    <t>Projects that had active involvement by local AT&amp;T Management – 3rd line &amp; above. Provide the project name, date, manager’s name and title.</t>
  </si>
  <si>
    <t>Manager, Title, Project</t>
  </si>
  <si>
    <t>Engage in Partnerships with other Groups</t>
  </si>
  <si>
    <t>For 2 projects, seek a partnering organization to assist with the project.</t>
  </si>
  <si>
    <t>Organization, Project</t>
  </si>
  <si>
    <t>Supporting our Pioneer Initiatives and AT&amp;T Corporate Initiatives</t>
  </si>
  <si>
    <t>Participation in National Projects</t>
  </si>
  <si>
    <t>Aspire Mentorship/Job Shadowing</t>
  </si>
  <si>
    <t>Cell phone recycling with Cell Phones for Soldiers</t>
  </si>
  <si>
    <t>Food Drives</t>
  </si>
  <si>
    <t>Amer. Red Cross Vol Disaster Responder Online Trng</t>
  </si>
  <si>
    <t>Pioneer Projects completed at the request of AT&amp;T</t>
  </si>
  <si>
    <t>Project, Requesting AT&amp;T Entity</t>
  </si>
  <si>
    <t>Media Mentions</t>
  </si>
  <si>
    <t>Media mention (i.e. Television, Radio, Newspaper, Family Album, News Now, AT&amp;T Insider and Outside Organization (Website, Electronic or Newsletter Publication). Only list 1 mention per project – multiple mentions for the same project DO NOT count.  Provide the project name, date and identification of media.</t>
  </si>
  <si>
    <t>Media, Project</t>
  </si>
  <si>
    <t>Have a Website or Social Media Presence</t>
  </si>
  <si>
    <t>Project Participation by a Community Leader</t>
  </si>
  <si>
    <t>Active involvement in a Pioneer project by a state or federal representative; senator or cabinet member; governor or city mayor; council member; school district superintendent; and/or representative for all of the above. Provide the project name, date, name and title of individual of at least 3 projects.</t>
  </si>
  <si>
    <t>Name, Title, Project</t>
  </si>
  <si>
    <t>Total:  Having an Engaged Pioneer Base</t>
  </si>
  <si>
    <t>Total:  Supporting and Growing a Healthy Pioneer Culture</t>
  </si>
  <si>
    <t>Total:  Supporting our Pioneer Initiatives and AT&amp;T Corporate Initiatives</t>
  </si>
  <si>
    <t>Grand Point Total:</t>
  </si>
  <si>
    <t>Minutes must be submitted to the PAC Associate.  Indicate the meeting and date.  Points awarded once the fourth meeting is held.</t>
  </si>
  <si>
    <t>1 Project that benefits 100+ individuals in the community</t>
  </si>
  <si>
    <t>2 Projects that benefits 25+ individuals in the community</t>
  </si>
  <si>
    <t>2 Projects that benefits 50+ individuals in the community</t>
  </si>
  <si>
    <t>Ensure Compliance</t>
  </si>
  <si>
    <t>Update to Website / Social Media</t>
  </si>
  <si>
    <t xml:space="preserve">Local projects Pioneers completed at the request of AT&amp;T (public affairs/external relations, foundation, business units, ERG's and diversity groups). </t>
  </si>
  <si>
    <t>Earned Points</t>
  </si>
  <si>
    <t>Guidelines, Q&amp;A</t>
  </si>
  <si>
    <t>Same Project, Multilple Project-Completion Sections</t>
  </si>
  <si>
    <t>There are four questions that speak to "completing a project", can we count</t>
  </si>
  <si>
    <t xml:space="preserve">Q: </t>
  </si>
  <si>
    <t>A:</t>
  </si>
  <si>
    <t>The four questions that cover project completion are:</t>
  </si>
  <si>
    <t xml:space="preserve">You cannot reuse the same project for the Chapter's Choice, Participation in </t>
  </si>
  <si>
    <t>National Projects, or Pioneer Projects completed at the request of AT&amp;T.  Those</t>
  </si>
  <si>
    <t xml:space="preserve">15 rows need to represent 15 unique projects.  However, it is acceptable to </t>
  </si>
  <si>
    <t xml:space="preserve">is shown in the other three questions. </t>
  </si>
  <si>
    <t>the same project amongst those four questions?</t>
  </si>
  <si>
    <t>Same Project, Multilple Project-Characteristics Sections</t>
  </si>
  <si>
    <t>There are several questions that pertain to project characteristics, is it acceptable</t>
  </si>
  <si>
    <t>to count points for the exact same project amongst these characteristic questions?</t>
  </si>
  <si>
    <t>The six questions that cover project characteristics are:</t>
  </si>
  <si>
    <t>It is completely acceptable to use any project multiple times within these</t>
  </si>
  <si>
    <t>characteristics questions (as applicable).  It is also acceptable, and anticipated,</t>
  </si>
  <si>
    <t>that points will be earned under the project completion question as well as</t>
  </si>
  <si>
    <t>the project characteristic question(s).</t>
  </si>
  <si>
    <t>For example:  If you are working a National Pioneer project Cell Phones for Soldiers</t>
  </si>
  <si>
    <t xml:space="preserve">for the very first time, and you have a 3rd Level participate, and get a media mention, </t>
  </si>
  <si>
    <t xml:space="preserve">you should take points under…..New Project, Participation in National Projects, </t>
  </si>
  <si>
    <t xml:space="preserve">Engage AT&amp;T Leadership, and Media Mention. </t>
  </si>
  <si>
    <t>Entity completing the project</t>
  </si>
  <si>
    <t>To get credit for a project in any of the four project completion questions, does</t>
  </si>
  <si>
    <t>it have to be the Chapter hosting the project, or can a Club or Council or Chapter</t>
  </si>
  <si>
    <t>run the project.</t>
  </si>
  <si>
    <t>The project can be run by any entity under the Chapter's oversight.  It can be the</t>
  </si>
  <si>
    <t>Chapter, a Club, or a Council, or any combination of the three.  The main point is that</t>
  </si>
  <si>
    <t>the project was conducted within the Chapter.</t>
  </si>
  <si>
    <t xml:space="preserve"> Chapter's New Member Actuals </t>
  </si>
  <si>
    <t>Points for New Members</t>
  </si>
  <si>
    <t>How are the points for new members calculated?</t>
  </si>
  <si>
    <t>The formula for calculating new member points are as follows:</t>
  </si>
  <si>
    <t xml:space="preserve">In essence, this reflects the % achieved of your goal.  Partial credit is being given </t>
  </si>
  <si>
    <t>by using the % achieved method.</t>
  </si>
  <si>
    <t>Bonus Points:</t>
  </si>
  <si>
    <t>reflecting a 200% achievement of the goal.</t>
  </si>
  <si>
    <t>New Member Goals</t>
  </si>
  <si>
    <t>How were the new member goals established?</t>
  </si>
  <si>
    <t>a goal for each Chapter, we pro-rated each Chapter's share of the 1500 goal.</t>
  </si>
  <si>
    <t>To establish the pro-rated portion, we took the Regular Member base of the Chapter</t>
  </si>
  <si>
    <t>and divided it by the Total Regular Member base of AT&amp;T Pioneers.</t>
  </si>
  <si>
    <t>Alabama #34</t>
  </si>
  <si>
    <t>Alaska #159</t>
  </si>
  <si>
    <t>Arkansas #52</t>
  </si>
  <si>
    <t>De Anza #68</t>
  </si>
  <si>
    <t>Florida #39</t>
  </si>
  <si>
    <t>Georgia #124</t>
  </si>
  <si>
    <t>Golden Bear #29</t>
  </si>
  <si>
    <t>Golden Gate #138</t>
  </si>
  <si>
    <t>Illinois #1</t>
  </si>
  <si>
    <t>Indiana #16</t>
  </si>
  <si>
    <t>Kansas #62</t>
  </si>
  <si>
    <t>Kentucky #32</t>
  </si>
  <si>
    <t>Louisiana #24</t>
  </si>
  <si>
    <t>Michigan #10</t>
  </si>
  <si>
    <t>Mid Atlantic #126</t>
  </si>
  <si>
    <t>Mississippi #36</t>
  </si>
  <si>
    <t>Missouri #11</t>
  </si>
  <si>
    <t>Mountain Plains #141</t>
  </si>
  <si>
    <t>New Jersey #139</t>
  </si>
  <si>
    <t>North Carolina #35</t>
  </si>
  <si>
    <t>Northeast #125</t>
  </si>
  <si>
    <t>Ohio #2</t>
  </si>
  <si>
    <t>Oklahoma #41</t>
  </si>
  <si>
    <t>Pacific #140</t>
  </si>
  <si>
    <t>Silver State #101</t>
  </si>
  <si>
    <t>South Carolina #61</t>
  </si>
  <si>
    <t>South Texas #64</t>
  </si>
  <si>
    <t>Tennessee #21</t>
  </si>
  <si>
    <t>Texas Pride #22</t>
  </si>
  <si>
    <t>Wisconsin #4</t>
  </si>
  <si>
    <t>Chapter</t>
  </si>
  <si>
    <t>Regular Members</t>
  </si>
  <si>
    <t>Points for Volunteer Hours</t>
  </si>
  <si>
    <t>How are the points for volunteer hours calculated?</t>
  </si>
  <si>
    <t>The formula for calculating volunteer hours points are as follows:</t>
  </si>
  <si>
    <t>Hours Per Member Actuals</t>
  </si>
  <si>
    <t>(Hours per Member Actuals / Hours per Member Goal) * 7 points</t>
  </si>
  <si>
    <t>As Chapters exceed their goal, it is acceptable to exceed the 7 points.  The same</t>
  </si>
  <si>
    <t xml:space="preserve">% achieved formula applies, with the maximum points given being 14 points, </t>
  </si>
  <si>
    <t>How were the Hours per Member goals established?</t>
  </si>
  <si>
    <t>collective Pioneer Base, and the Hours per Member goal.</t>
  </si>
  <si>
    <t>Total All Member Types</t>
  </si>
  <si>
    <t>Legend</t>
  </si>
  <si>
    <t>Honorable Mention</t>
  </si>
  <si>
    <t>Silver</t>
  </si>
  <si>
    <t>Gold</t>
  </si>
  <si>
    <t>Bronze</t>
  </si>
  <si>
    <t>Chapter Name</t>
  </si>
  <si>
    <t>Hours Per Member Goal*</t>
  </si>
  <si>
    <t>*see Guidelines</t>
  </si>
  <si>
    <t>Hold at least 4 Chapter Meetings per Year</t>
  </si>
  <si>
    <t>take points for "New Project (Never been done before)" even if the project</t>
  </si>
  <si>
    <t>Quarterly update on Pioneer run Web/Social Feed  (Chapter's choice of website or social media feed)</t>
  </si>
  <si>
    <t>New Question the refers to the Benefactors of our Projects</t>
  </si>
  <si>
    <t>There is a new question that asks us to work projects, that benefit certain</t>
  </si>
  <si>
    <t>quantities of individuals.  Please explain.</t>
  </si>
  <si>
    <t>The question being refered to is:</t>
  </si>
  <si>
    <t>As Pioneers, we want to encourage projects that have a wide-scale benefit to the</t>
  </si>
  <si>
    <t xml:space="preserve">community.  The purpose of this question is to encourage Projects to be run that </t>
  </si>
  <si>
    <t>impact large numbers of people.  You see that we allocate points for projects</t>
  </si>
  <si>
    <t>that benefit 100, 50, or 25 (or more) people from your community.  Your project</t>
  </si>
  <si>
    <t>lead will be the judge on how many people benefited from the project.</t>
  </si>
  <si>
    <t>New Question the refers the quantity of people working our projects</t>
  </si>
  <si>
    <t>There is a new question that refers to the number of people that work the project.</t>
  </si>
  <si>
    <t>Please explain.</t>
  </si>
  <si>
    <t>As Pioneers, it further supports a healthy Pioneer culture when you have several</t>
  </si>
  <si>
    <t xml:space="preserve">Pioneers working projects.  We wanted to encourage that type of behavior.  </t>
  </si>
  <si>
    <t>There are two somewhat distinct "volunteer counts" that exist within the question.</t>
  </si>
  <si>
    <t>First, for the 100+ Voluntters question, you can count everyone involved.</t>
  </si>
  <si>
    <t>This means that you can count the Pioneers, Life Members, Partners, and every particpant</t>
  </si>
  <si>
    <t>from a partnering organization.  For the 50 and 25+ questions, we remove the volunteers</t>
  </si>
  <si>
    <t>that are from the partnering organization, and ask you to reach the quantiy by counting</t>
  </si>
  <si>
    <t>Pioneers, Life Members, and Partners.  Each sytle of question was purposely crafted</t>
  </si>
  <si>
    <t xml:space="preserve">to encourage both a mixture of traditional Pioneers and to also acknowledge the </t>
  </si>
  <si>
    <t>involvement of partnering organizations.</t>
  </si>
  <si>
    <t>New Question the refers the quantity of Chapter meetings</t>
  </si>
  <si>
    <t>There is a new question that refers to the number of Chapter meetings per year.</t>
  </si>
  <si>
    <t xml:space="preserve">A healthy Chapter needs to have frequent communications, strategy sessions, </t>
  </si>
  <si>
    <t>and project coordination - to a large degree, many of these elements are developed</t>
  </si>
  <si>
    <t>during Chapter meetings.  This question asks Chapters to gather together at least</t>
  </si>
  <si>
    <t>four times per year.  These meetings can be either face to face, or via conference call.</t>
  </si>
  <si>
    <t>In addition to hosting the meeting, it is important (and required for points) to submit</t>
  </si>
  <si>
    <t>your minutes to the PAC.</t>
  </si>
  <si>
    <t>What constitutes a "community"</t>
  </si>
  <si>
    <t>There is a new question that asks us to work projects that benefits individuals</t>
  </si>
  <si>
    <t>in the community.  What is the definition of a community.</t>
  </si>
  <si>
    <t>…Project that benefits...individuals in the community</t>
  </si>
  <si>
    <t>A community can consist of any area up to the size of the Chapter's turf.  Sometimes</t>
  </si>
  <si>
    <t>a community will simply mean a town, other times it may represent a whole state, and</t>
  </si>
  <si>
    <t>in other cases it could represent the entire geography of the Chapter.  The point is that</t>
  </si>
  <si>
    <t>the Chapter has the flexibility to have a wide and far-reaching project that effects</t>
  </si>
  <si>
    <t>individuals across their entire turf.</t>
  </si>
  <si>
    <t>Project Participation by a Key Community Stakeholder</t>
  </si>
  <si>
    <t>(Chapter New Members Actual / Chapter's New Member Goal) * 7 Points</t>
  </si>
  <si>
    <t>Revision Date</t>
  </si>
  <si>
    <t>Revision Made</t>
  </si>
  <si>
    <t>51 to 63pts</t>
  </si>
  <si>
    <t>64 to 75pts</t>
  </si>
  <si>
    <t>76 to 87pts</t>
  </si>
  <si>
    <t>88 to 100pts</t>
  </si>
  <si>
    <t>Earn points for up to 6 Pioneer National Projects.  Initial base listed, with future projects to be named later. (Working a 7th+ National Project does not allow for a 7th+ point, as the max is 6 points for this section)</t>
  </si>
  <si>
    <t>Sleeping Mats</t>
  </si>
  <si>
    <t>The Wish Connection</t>
  </si>
  <si>
    <t>Pioneers goes the Distance</t>
  </si>
  <si>
    <t>AT&amp;T Cares Grant</t>
  </si>
  <si>
    <t>Initiative</t>
  </si>
  <si>
    <t>American Red Cross Blood Drives</t>
  </si>
  <si>
    <t>Hours Per Member Goal</t>
  </si>
  <si>
    <t>Spark of Excellence, 2017</t>
  </si>
  <si>
    <t>New Board Members</t>
  </si>
  <si>
    <t xml:space="preserve">There are points awarded for "new board member", can that represent any type of </t>
  </si>
  <si>
    <t>board member (elected or assigned)?</t>
  </si>
  <si>
    <t>The spirit of this topic is more about having a fresh set of eyes each year to support</t>
  </si>
  <si>
    <t>Pioneer strategy, rather than having an actual elected member.  With that said,</t>
  </si>
  <si>
    <t>Chapters can claim these points by having either newly appointed board members</t>
  </si>
  <si>
    <t>Joined the Chapter Board during 2017.</t>
  </si>
  <si>
    <t>(i.e. chairpersons, advisors, secretary, treasurer, etc).  Points can also</t>
  </si>
  <si>
    <t>be taken for having new members within Chapters, Councils, or Clubs.</t>
  </si>
  <si>
    <t>Have a new Board Member within Chapter, Council, or Club</t>
  </si>
  <si>
    <t>Is Fundraising taking place inside the Chapter, Council, Club?</t>
  </si>
  <si>
    <t>Fundraising Event</t>
  </si>
  <si>
    <t>In 2017, did the Chapter/Council/Club oversee 3 fundraising events benefiting the Chapter/Council/Club Pioneers.</t>
  </si>
  <si>
    <t>Have 3 Projects led by a New Project Leader</t>
  </si>
  <si>
    <t>Version: 6-12-17</t>
  </si>
  <si>
    <t>% of 37,233 Regular Pioneer Member Base</t>
  </si>
  <si>
    <t xml:space="preserve">For 2017, the AT&amp;T Pioneer New Member Goal was established as 1500.  To set </t>
  </si>
  <si>
    <t>2017 Goals Below</t>
  </si>
  <si>
    <t>Goal for 2017</t>
  </si>
  <si>
    <t>Hours per Member Goal for 2017</t>
  </si>
  <si>
    <t xml:space="preserve">For 2017, the AT&amp;T Pioneer Volunteer Hours Goal was established as mimic of </t>
  </si>
  <si>
    <t>2016's goal.  The table below depicts the Hours base, as well as the</t>
  </si>
  <si>
    <t>Hours Base</t>
  </si>
  <si>
    <t xml:space="preserve"> 01/01/2017 thru 12/31/2017. Membership numbers as of 1/1/2017. Ending numbers based on 12/31/2017 participation hours report from VolunteerNow! and AT&amp;T Volunteerism Portal provided to chapters in 2017.</t>
  </si>
  <si>
    <t>Membership Recruitment 01/01/2017 thru 12/31/2017. Report pulled by chapters from PALS "New Member Summary Report". Chapter's earn partial credit by earning the % achieved, multiplied by the 7 potential points.  Exceeding the goal will allow the Chapter to earn % achieved up to 200% (or 14 points total max)</t>
  </si>
  <si>
    <t xml:space="preserve"> Chapter's New Member Goal for 2017* </t>
  </si>
  <si>
    <t xml:space="preserve">Membership Base as of 1/1/17 </t>
  </si>
  <si>
    <t xml:space="preserve">Volunteer Hours as of 12/31/17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</si>
</sst>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5" formatCode="_(* #,##0_);_(* \(#,##0\);_(* &quot;-&quot;??_);_(@_)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1"/>
      <color theme="5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4"/>
      <color rgb="FF0070C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ourier New"/>
      <family val="3"/>
    </font>
    <font>
      <sz val="11"/>
      <color theme="1"/>
      <name val="Wingdings"/>
      <charset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663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3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111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0" fillId="0" borderId="1" xfId="0" applyBorder="1"/>
    <xf numFmtId="0" fontId="1" fillId="0" borderId="0" xfId="0" applyFont="1" applyAlignment="1">
      <alignment horizontal="right"/>
    </xf>
    <xf numFmtId="0" fontId="0" fillId="2" borderId="1" xfId="0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8" fillId="0" borderId="0" xfId="0" applyFont="1"/>
    <xf numFmtId="0" fontId="0" fillId="0" borderId="1" xfId="0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1" xfId="0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0" fillId="0" borderId="0" xfId="0" applyBorder="1"/>
    <xf numFmtId="0" fontId="0" fillId="0" borderId="1" xfId="0" applyFont="1" applyBorder="1" applyAlignment="1">
      <alignment horizontal="right" vertical="center"/>
    </xf>
    <xf numFmtId="0" fontId="10" fillId="0" borderId="1" xfId="0" applyFont="1" applyBorder="1" applyAlignment="1">
      <alignment horizontal="right"/>
    </xf>
    <xf numFmtId="0" fontId="11" fillId="0" borderId="0" xfId="0" applyFont="1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0" fillId="3" borderId="0" xfId="0" applyFill="1"/>
    <xf numFmtId="0" fontId="4" fillId="3" borderId="0" xfId="0" applyFont="1" applyFill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5" fillId="0" borderId="0" xfId="0" applyFont="1"/>
    <xf numFmtId="0" fontId="16" fillId="2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/>
    <xf numFmtId="0" fontId="4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0" xfId="0" applyFill="1" applyBorder="1"/>
    <xf numFmtId="0" fontId="4" fillId="0" borderId="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right"/>
    </xf>
    <xf numFmtId="0" fontId="17" fillId="0" borderId="0" xfId="0" applyFont="1"/>
    <xf numFmtId="0" fontId="1" fillId="0" borderId="0" xfId="0" applyFont="1"/>
    <xf numFmtId="0" fontId="18" fillId="0" borderId="0" xfId="0" applyFont="1"/>
    <xf numFmtId="0" fontId="19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9" fontId="0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20" fillId="0" borderId="14" xfId="0" applyFont="1" applyBorder="1" applyAlignment="1">
      <alignment horizontal="center" wrapText="1"/>
    </xf>
    <xf numFmtId="0" fontId="0" fillId="0" borderId="14" xfId="0" applyBorder="1"/>
    <xf numFmtId="2" fontId="0" fillId="0" borderId="1" xfId="0" applyNumberFormat="1" applyBorder="1"/>
    <xf numFmtId="0" fontId="21" fillId="4" borderId="17" xfId="0" applyFont="1" applyFill="1" applyBorder="1" applyAlignment="1">
      <alignment horizontal="center" vertical="center"/>
    </xf>
    <xf numFmtId="0" fontId="21" fillId="4" borderId="19" xfId="0" applyFont="1" applyFill="1" applyBorder="1" applyAlignment="1">
      <alignment horizontal="center" vertical="center"/>
    </xf>
    <xf numFmtId="0" fontId="21" fillId="5" borderId="16" xfId="0" applyFont="1" applyFill="1" applyBorder="1" applyAlignment="1">
      <alignment horizontal="center" vertical="center"/>
    </xf>
    <xf numFmtId="0" fontId="21" fillId="5" borderId="14" xfId="0" applyFont="1" applyFill="1" applyBorder="1" applyAlignment="1">
      <alignment horizontal="center" vertical="center"/>
    </xf>
    <xf numFmtId="0" fontId="21" fillId="6" borderId="16" xfId="0" applyFont="1" applyFill="1" applyBorder="1" applyAlignment="1">
      <alignment horizontal="center" vertical="center"/>
    </xf>
    <xf numFmtId="0" fontId="21" fillId="6" borderId="14" xfId="0" applyFont="1" applyFill="1" applyBorder="1" applyAlignment="1">
      <alignment horizontal="center" vertical="center"/>
    </xf>
    <xf numFmtId="0" fontId="21" fillId="7" borderId="16" xfId="0" applyFont="1" applyFill="1" applyBorder="1" applyAlignment="1">
      <alignment horizontal="center" vertical="center" wrapText="1"/>
    </xf>
    <xf numFmtId="0" fontId="21" fillId="7" borderId="14" xfId="0" applyFont="1" applyFill="1" applyBorder="1" applyAlignment="1">
      <alignment horizontal="center" vertical="center"/>
    </xf>
    <xf numFmtId="0" fontId="22" fillId="0" borderId="0" xfId="0" applyFont="1"/>
    <xf numFmtId="0" fontId="0" fillId="0" borderId="1" xfId="0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 vertical="top"/>
    </xf>
    <xf numFmtId="2" fontId="0" fillId="0" borderId="0" xfId="0" applyNumberFormat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2" fontId="6" fillId="0" borderId="1" xfId="0" applyNumberFormat="1" applyFont="1" applyFill="1" applyBorder="1" applyAlignment="1">
      <alignment horizontal="center" vertical="center"/>
    </xf>
    <xf numFmtId="0" fontId="20" fillId="0" borderId="0" xfId="0" applyFont="1"/>
    <xf numFmtId="0" fontId="23" fillId="8" borderId="1" xfId="0" applyFont="1" applyFill="1" applyBorder="1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3" fillId="0" borderId="0" xfId="0" applyFont="1" applyBorder="1" applyAlignment="1">
      <alignment horizontal="center" vertical="top" wrapText="1"/>
    </xf>
    <xf numFmtId="0" fontId="20" fillId="0" borderId="0" xfId="0" applyFont="1" applyFill="1" applyBorder="1" applyAlignment="1">
      <alignment horizontal="center" wrapText="1"/>
    </xf>
    <xf numFmtId="0" fontId="24" fillId="0" borderId="0" xfId="0" applyFont="1" applyAlignment="1">
      <alignment horizontal="left" vertical="center" indent="10"/>
    </xf>
    <xf numFmtId="0" fontId="25" fillId="0" borderId="0" xfId="0" applyFont="1" applyAlignment="1">
      <alignment horizontal="left" vertical="center" indent="15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165" fontId="0" fillId="0" borderId="0" xfId="2" applyNumberFormat="1" applyFont="1" applyAlignment="1">
      <alignment horizontal="center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996633"/>
      <color rgb="FFC0C0C0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35"/>
  <sheetViews>
    <sheetView showGridLines="0" tabSelected="1" zoomScale="110" zoomScaleNormal="110" workbookViewId="0">
      <pane ySplit="3" topLeftCell="A19" activePane="bottomLeft" state="frozen"/>
      <selection pane="bottomLeft" activeCell="P30" sqref="P30"/>
    </sheetView>
  </sheetViews>
  <sheetFormatPr defaultRowHeight="15" x14ac:dyDescent="0.25"/>
  <cols>
    <col min="7" max="7" width="16.85546875" customWidth="1"/>
    <col min="8" max="8" width="42.42578125" customWidth="1"/>
    <col min="9" max="9" width="11.42578125" customWidth="1"/>
    <col min="10" max="10" width="3.28515625" customWidth="1"/>
    <col min="11" max="11" width="12.5703125" customWidth="1"/>
    <col min="12" max="12" width="3.28515625" customWidth="1"/>
    <col min="13" max="13" width="12.5703125" customWidth="1"/>
    <col min="14" max="14" width="3.5703125" style="33" customWidth="1"/>
    <col min="15" max="16" width="14" customWidth="1"/>
    <col min="17" max="20" width="12.42578125" customWidth="1"/>
  </cols>
  <sheetData>
    <row r="1" spans="1:20" ht="15.75" thickBot="1" x14ac:dyDescent="0.3">
      <c r="P1" s="67" t="s">
        <v>252</v>
      </c>
    </row>
    <row r="2" spans="1:20" ht="31.5" x14ac:dyDescent="0.5">
      <c r="A2" s="1" t="s">
        <v>237</v>
      </c>
      <c r="G2" s="57" t="s">
        <v>176</v>
      </c>
      <c r="H2" s="1"/>
      <c r="I2" s="16"/>
      <c r="K2" s="16" t="s">
        <v>77</v>
      </c>
      <c r="M2" s="62">
        <f>M18+M49+M94+M135</f>
        <v>0</v>
      </c>
      <c r="N2" s="27"/>
      <c r="P2" s="91" t="s">
        <v>171</v>
      </c>
      <c r="Q2" s="55" t="s">
        <v>172</v>
      </c>
      <c r="R2" s="53" t="s">
        <v>175</v>
      </c>
      <c r="S2" s="51" t="s">
        <v>173</v>
      </c>
      <c r="T2" s="49" t="s">
        <v>174</v>
      </c>
    </row>
    <row r="3" spans="1:20" ht="16.5" thickBot="1" x14ac:dyDescent="0.3">
      <c r="P3" s="92"/>
      <c r="Q3" s="56" t="s">
        <v>225</v>
      </c>
      <c r="R3" s="54" t="s">
        <v>226</v>
      </c>
      <c r="S3" s="52" t="s">
        <v>227</v>
      </c>
      <c r="T3" s="50" t="s">
        <v>228</v>
      </c>
    </row>
    <row r="4" spans="1:20" ht="21" x14ac:dyDescent="0.35">
      <c r="B4" s="3" t="s">
        <v>0</v>
      </c>
    </row>
    <row r="5" spans="1:20" x14ac:dyDescent="0.25">
      <c r="B5">
        <v>18</v>
      </c>
      <c r="C5" s="8" t="s">
        <v>5</v>
      </c>
      <c r="H5" s="2" t="s">
        <v>3</v>
      </c>
      <c r="I5" s="2" t="s">
        <v>4</v>
      </c>
      <c r="K5" s="2" t="s">
        <v>6</v>
      </c>
      <c r="M5" s="2" t="s">
        <v>85</v>
      </c>
      <c r="N5" s="34"/>
    </row>
    <row r="6" spans="1:20" x14ac:dyDescent="0.25">
      <c r="C6" s="79" t="s">
        <v>79</v>
      </c>
      <c r="D6" s="80"/>
      <c r="E6" s="80"/>
      <c r="F6" s="80"/>
      <c r="G6" s="81"/>
      <c r="H6" s="4"/>
      <c r="I6" s="4"/>
      <c r="K6" s="24">
        <v>6</v>
      </c>
      <c r="L6" s="22"/>
      <c r="M6" s="21">
        <v>0</v>
      </c>
      <c r="N6" s="30"/>
    </row>
    <row r="7" spans="1:20" x14ac:dyDescent="0.25">
      <c r="C7" s="94" t="s">
        <v>81</v>
      </c>
      <c r="D7" s="95"/>
      <c r="E7" s="95"/>
      <c r="F7" s="95"/>
      <c r="G7" s="96"/>
      <c r="H7" s="4"/>
      <c r="I7" s="4"/>
      <c r="K7" s="24">
        <v>4</v>
      </c>
      <c r="L7" s="22"/>
      <c r="M7" s="21">
        <v>0</v>
      </c>
      <c r="N7" s="30"/>
    </row>
    <row r="8" spans="1:20" x14ac:dyDescent="0.25">
      <c r="C8" s="97"/>
      <c r="D8" s="98"/>
      <c r="E8" s="98"/>
      <c r="F8" s="98"/>
      <c r="G8" s="99"/>
      <c r="H8" s="4"/>
      <c r="I8" s="4"/>
      <c r="K8" s="24">
        <v>4</v>
      </c>
      <c r="L8" s="22"/>
      <c r="M8" s="21">
        <v>0</v>
      </c>
      <c r="N8" s="30"/>
    </row>
    <row r="9" spans="1:20" x14ac:dyDescent="0.25">
      <c r="C9" s="94" t="s">
        <v>80</v>
      </c>
      <c r="D9" s="95"/>
      <c r="E9" s="95"/>
      <c r="F9" s="95"/>
      <c r="G9" s="96"/>
      <c r="H9" s="4"/>
      <c r="I9" s="4"/>
      <c r="K9" s="24">
        <v>2</v>
      </c>
      <c r="L9" s="22"/>
      <c r="M9" s="21">
        <v>0</v>
      </c>
      <c r="N9" s="30"/>
      <c r="P9" s="2"/>
    </row>
    <row r="10" spans="1:20" x14ac:dyDescent="0.25">
      <c r="C10" s="97"/>
      <c r="D10" s="98"/>
      <c r="E10" s="98"/>
      <c r="F10" s="98"/>
      <c r="G10" s="99"/>
      <c r="H10" s="4"/>
      <c r="I10" s="4"/>
      <c r="K10" s="24">
        <v>2</v>
      </c>
      <c r="L10" s="22"/>
      <c r="M10" s="21">
        <v>0</v>
      </c>
      <c r="N10" s="30"/>
    </row>
    <row r="11" spans="1:20" x14ac:dyDescent="0.25">
      <c r="C11" s="20"/>
      <c r="D11" s="20"/>
      <c r="E11" s="20"/>
      <c r="F11" s="20"/>
      <c r="G11" s="20"/>
      <c r="H11" s="13"/>
      <c r="I11" s="13"/>
      <c r="K11" s="22"/>
      <c r="L11" s="22"/>
      <c r="M11" s="22"/>
    </row>
    <row r="12" spans="1:20" x14ac:dyDescent="0.25">
      <c r="B12">
        <v>12</v>
      </c>
      <c r="C12" s="8" t="s">
        <v>1</v>
      </c>
      <c r="H12" s="2" t="s">
        <v>3</v>
      </c>
      <c r="I12" s="2" t="s">
        <v>4</v>
      </c>
      <c r="K12" s="23" t="s">
        <v>6</v>
      </c>
      <c r="L12" s="22"/>
      <c r="M12" s="2" t="s">
        <v>85</v>
      </c>
      <c r="N12" s="34"/>
    </row>
    <row r="13" spans="1:20" x14ac:dyDescent="0.25">
      <c r="C13" s="77" t="s">
        <v>2</v>
      </c>
      <c r="D13" s="77"/>
      <c r="E13" s="77"/>
      <c r="F13" s="77"/>
      <c r="G13" s="77"/>
      <c r="H13" s="4"/>
      <c r="I13" s="4"/>
      <c r="K13" s="24">
        <v>3</v>
      </c>
      <c r="L13" s="22"/>
      <c r="M13" s="21">
        <v>0</v>
      </c>
      <c r="N13" s="30"/>
    </row>
    <row r="14" spans="1:20" x14ac:dyDescent="0.25">
      <c r="C14" s="77"/>
      <c r="D14" s="77"/>
      <c r="E14" s="77"/>
      <c r="F14" s="77"/>
      <c r="G14" s="77"/>
      <c r="H14" s="4"/>
      <c r="I14" s="4"/>
      <c r="K14" s="24">
        <v>3</v>
      </c>
      <c r="L14" s="22"/>
      <c r="M14" s="21">
        <v>0</v>
      </c>
      <c r="N14" s="30"/>
    </row>
    <row r="15" spans="1:20" x14ac:dyDescent="0.25">
      <c r="C15" s="77"/>
      <c r="D15" s="77"/>
      <c r="E15" s="77"/>
      <c r="F15" s="77"/>
      <c r="G15" s="77"/>
      <c r="H15" s="4"/>
      <c r="I15" s="4"/>
      <c r="K15" s="24">
        <v>3</v>
      </c>
      <c r="L15" s="22"/>
      <c r="M15" s="21">
        <v>0</v>
      </c>
      <c r="N15" s="30"/>
    </row>
    <row r="16" spans="1:20" x14ac:dyDescent="0.25">
      <c r="C16" s="77"/>
      <c r="D16" s="77"/>
      <c r="E16" s="77"/>
      <c r="F16" s="77"/>
      <c r="G16" s="77"/>
      <c r="H16" s="4"/>
      <c r="I16" s="4"/>
      <c r="K16" s="24">
        <v>3</v>
      </c>
      <c r="L16" s="22"/>
      <c r="M16" s="21">
        <v>0</v>
      </c>
      <c r="N16" s="30"/>
    </row>
    <row r="17" spans="2:19" x14ac:dyDescent="0.25">
      <c r="K17" s="25"/>
    </row>
    <row r="18" spans="2:19" ht="18.75" x14ac:dyDescent="0.3">
      <c r="I18" s="5" t="s">
        <v>8</v>
      </c>
      <c r="K18" s="26">
        <v>30</v>
      </c>
      <c r="M18" s="7">
        <f>M6+M7+M8+M9+M10+M13+M14+M15+M16</f>
        <v>0</v>
      </c>
      <c r="N18" s="31"/>
    </row>
    <row r="19" spans="2:19" x14ac:dyDescent="0.25">
      <c r="I19" s="5"/>
    </row>
    <row r="21" spans="2:19" ht="21" x14ac:dyDescent="0.35">
      <c r="B21" s="3" t="s">
        <v>9</v>
      </c>
      <c r="O21" s="2" t="s">
        <v>30</v>
      </c>
    </row>
    <row r="22" spans="2:19" x14ac:dyDescent="0.25">
      <c r="B22">
        <v>14</v>
      </c>
      <c r="C22" s="8" t="s">
        <v>26</v>
      </c>
      <c r="H22" s="2" t="s">
        <v>3</v>
      </c>
      <c r="I22" s="2" t="s">
        <v>4</v>
      </c>
      <c r="K22" s="2" t="s">
        <v>6</v>
      </c>
      <c r="M22" s="2" t="s">
        <v>85</v>
      </c>
      <c r="N22" s="34"/>
      <c r="O22" s="11" t="s">
        <v>31</v>
      </c>
      <c r="P22" s="11" t="s">
        <v>32</v>
      </c>
      <c r="Q22" s="11" t="s">
        <v>33</v>
      </c>
      <c r="R22" s="11" t="s">
        <v>34</v>
      </c>
      <c r="S22" s="11" t="s">
        <v>7</v>
      </c>
    </row>
    <row r="23" spans="2:19" ht="33" customHeight="1" x14ac:dyDescent="0.25">
      <c r="C23" s="100" t="s">
        <v>27</v>
      </c>
      <c r="D23" s="80"/>
      <c r="E23" s="80"/>
      <c r="F23" s="80"/>
      <c r="G23" s="81"/>
      <c r="H23" s="4"/>
      <c r="I23" s="4"/>
      <c r="K23" s="24">
        <v>4</v>
      </c>
      <c r="M23" s="32">
        <v>0</v>
      </c>
      <c r="N23" s="35"/>
      <c r="O23" s="11"/>
      <c r="P23" s="11"/>
      <c r="Q23" s="11"/>
      <c r="R23" s="11"/>
      <c r="S23" s="11"/>
    </row>
    <row r="24" spans="2:19" x14ac:dyDescent="0.25">
      <c r="C24" s="82" t="s">
        <v>28</v>
      </c>
      <c r="D24" s="95"/>
      <c r="E24" s="95"/>
      <c r="F24" s="95"/>
      <c r="G24" s="96"/>
      <c r="H24" s="4"/>
      <c r="I24" s="4"/>
      <c r="K24" s="24">
        <v>3</v>
      </c>
      <c r="M24" s="32">
        <v>0</v>
      </c>
      <c r="N24" s="35"/>
      <c r="O24" s="11"/>
      <c r="P24" s="11"/>
      <c r="Q24" s="11"/>
      <c r="R24" s="6" t="s">
        <v>35</v>
      </c>
      <c r="S24" s="11"/>
    </row>
    <row r="25" spans="2:19" x14ac:dyDescent="0.25">
      <c r="C25" s="97"/>
      <c r="D25" s="98"/>
      <c r="E25" s="98"/>
      <c r="F25" s="98"/>
      <c r="G25" s="99"/>
      <c r="H25" s="4"/>
      <c r="I25" s="4"/>
      <c r="K25" s="24">
        <v>3</v>
      </c>
      <c r="M25" s="32">
        <v>0</v>
      </c>
      <c r="N25" s="35"/>
      <c r="O25" s="11"/>
      <c r="P25" s="11"/>
      <c r="Q25" s="11"/>
      <c r="R25" s="6" t="s">
        <v>35</v>
      </c>
      <c r="S25" s="11"/>
    </row>
    <row r="26" spans="2:19" x14ac:dyDescent="0.25">
      <c r="C26" s="82" t="s">
        <v>29</v>
      </c>
      <c r="D26" s="95"/>
      <c r="E26" s="95"/>
      <c r="F26" s="95"/>
      <c r="G26" s="96"/>
      <c r="H26" s="4"/>
      <c r="I26" s="4"/>
      <c r="K26" s="24">
        <v>2</v>
      </c>
      <c r="M26" s="32">
        <v>0</v>
      </c>
      <c r="N26" s="35"/>
      <c r="O26" s="11"/>
      <c r="P26" s="11"/>
      <c r="Q26" s="11"/>
      <c r="R26" s="6" t="s">
        <v>35</v>
      </c>
      <c r="S26" s="11"/>
    </row>
    <row r="27" spans="2:19" x14ac:dyDescent="0.25">
      <c r="C27" s="97"/>
      <c r="D27" s="98"/>
      <c r="E27" s="98"/>
      <c r="F27" s="98"/>
      <c r="G27" s="99"/>
      <c r="H27" s="4"/>
      <c r="I27" s="4"/>
      <c r="K27" s="24">
        <v>2</v>
      </c>
      <c r="M27" s="32">
        <v>0</v>
      </c>
      <c r="N27" s="35"/>
      <c r="O27" s="11"/>
      <c r="P27" s="11"/>
      <c r="Q27" s="11"/>
      <c r="R27" s="6" t="s">
        <v>35</v>
      </c>
      <c r="S27" s="11"/>
    </row>
    <row r="29" spans="2:19" x14ac:dyDescent="0.25">
      <c r="B29">
        <v>7</v>
      </c>
      <c r="C29" s="8" t="s">
        <v>10</v>
      </c>
      <c r="H29" s="2"/>
      <c r="I29" s="2"/>
      <c r="K29" s="2"/>
      <c r="M29" s="2"/>
      <c r="N29" s="34"/>
    </row>
    <row r="30" spans="2:19" ht="15" customHeight="1" x14ac:dyDescent="0.25">
      <c r="C30" s="82" t="s">
        <v>261</v>
      </c>
      <c r="D30" s="83"/>
      <c r="E30" s="83"/>
      <c r="F30" s="83"/>
      <c r="G30" s="84"/>
      <c r="H30" s="10" t="s">
        <v>264</v>
      </c>
      <c r="I30" s="4">
        <v>1</v>
      </c>
    </row>
    <row r="31" spans="2:19" x14ac:dyDescent="0.25">
      <c r="C31" s="85"/>
      <c r="D31" s="86"/>
      <c r="E31" s="86"/>
      <c r="F31" s="86"/>
      <c r="G31" s="87"/>
      <c r="H31" s="10" t="s">
        <v>177</v>
      </c>
      <c r="I31" s="48">
        <v>1</v>
      </c>
    </row>
    <row r="32" spans="2:19" x14ac:dyDescent="0.25">
      <c r="C32" s="85"/>
      <c r="D32" s="86"/>
      <c r="E32" s="86"/>
      <c r="F32" s="86"/>
      <c r="G32" s="87"/>
      <c r="H32" s="10" t="s">
        <v>265</v>
      </c>
      <c r="I32" s="4">
        <v>0</v>
      </c>
      <c r="K32" s="2" t="s">
        <v>6</v>
      </c>
      <c r="M32" s="2" t="s">
        <v>85</v>
      </c>
      <c r="N32" s="34"/>
      <c r="P32" s="2"/>
    </row>
    <row r="33" spans="2:14" x14ac:dyDescent="0.25">
      <c r="C33" s="88"/>
      <c r="D33" s="89"/>
      <c r="E33" s="89"/>
      <c r="F33" s="89"/>
      <c r="G33" s="90"/>
      <c r="H33" s="10" t="s">
        <v>164</v>
      </c>
      <c r="I33" s="48">
        <f>I32/I30</f>
        <v>0</v>
      </c>
      <c r="K33" s="24">
        <v>7</v>
      </c>
      <c r="M33" s="61">
        <f>IF(((I33/I31)*K33)&gt;14, 14, (I33/I31)*K33)</f>
        <v>0</v>
      </c>
      <c r="N33" s="30"/>
    </row>
    <row r="34" spans="2:14" x14ac:dyDescent="0.25">
      <c r="H34" s="59" t="s">
        <v>178</v>
      </c>
    </row>
    <row r="35" spans="2:14" x14ac:dyDescent="0.25">
      <c r="B35">
        <v>12</v>
      </c>
      <c r="C35" s="8" t="s">
        <v>11</v>
      </c>
      <c r="H35" s="2"/>
      <c r="I35" s="2" t="s">
        <v>12</v>
      </c>
      <c r="K35" s="2" t="s">
        <v>6</v>
      </c>
      <c r="M35" s="2" t="s">
        <v>85</v>
      </c>
      <c r="N35" s="34"/>
    </row>
    <row r="36" spans="2:14" x14ac:dyDescent="0.25">
      <c r="C36" s="101" t="s">
        <v>25</v>
      </c>
      <c r="D36" s="102"/>
      <c r="E36" s="102"/>
      <c r="F36" s="102"/>
      <c r="G36" s="103"/>
      <c r="H36" s="9" t="s">
        <v>13</v>
      </c>
      <c r="I36" s="4"/>
      <c r="K36" s="24">
        <v>0.33</v>
      </c>
      <c r="M36" s="32">
        <v>0</v>
      </c>
      <c r="N36" s="30"/>
    </row>
    <row r="37" spans="2:14" x14ac:dyDescent="0.25">
      <c r="C37" s="104"/>
      <c r="D37" s="105"/>
      <c r="E37" s="105"/>
      <c r="F37" s="105"/>
      <c r="G37" s="106"/>
      <c r="H37" s="9" t="s">
        <v>14</v>
      </c>
      <c r="I37" s="4"/>
      <c r="K37" s="24">
        <v>0.33</v>
      </c>
      <c r="M37" s="32">
        <v>0</v>
      </c>
      <c r="N37" s="30"/>
    </row>
    <row r="38" spans="2:14" x14ac:dyDescent="0.25">
      <c r="C38" s="104"/>
      <c r="D38" s="105"/>
      <c r="E38" s="105"/>
      <c r="F38" s="105"/>
      <c r="G38" s="106"/>
      <c r="H38" s="9" t="s">
        <v>15</v>
      </c>
      <c r="I38" s="4"/>
      <c r="K38" s="24">
        <v>0.33</v>
      </c>
      <c r="M38" s="32">
        <v>0</v>
      </c>
      <c r="N38" s="30"/>
    </row>
    <row r="39" spans="2:14" x14ac:dyDescent="0.25">
      <c r="C39" s="104"/>
      <c r="D39" s="105"/>
      <c r="E39" s="105"/>
      <c r="F39" s="105"/>
      <c r="G39" s="106"/>
      <c r="H39" s="9" t="s">
        <v>16</v>
      </c>
      <c r="I39" s="4"/>
      <c r="K39" s="24">
        <v>0.33</v>
      </c>
      <c r="M39" s="32">
        <v>0</v>
      </c>
      <c r="N39" s="30"/>
    </row>
    <row r="40" spans="2:14" x14ac:dyDescent="0.25">
      <c r="C40" s="104"/>
      <c r="D40" s="105"/>
      <c r="E40" s="105"/>
      <c r="F40" s="105"/>
      <c r="G40" s="106"/>
      <c r="H40" s="9" t="s">
        <v>17</v>
      </c>
      <c r="I40" s="4"/>
      <c r="K40" s="24">
        <v>0.33</v>
      </c>
      <c r="M40" s="32">
        <v>0</v>
      </c>
      <c r="N40" s="30"/>
    </row>
    <row r="41" spans="2:14" x14ac:dyDescent="0.25">
      <c r="C41" s="104"/>
      <c r="D41" s="105"/>
      <c r="E41" s="105"/>
      <c r="F41" s="105"/>
      <c r="G41" s="106"/>
      <c r="H41" s="9" t="s">
        <v>18</v>
      </c>
      <c r="I41" s="4"/>
      <c r="K41" s="24">
        <v>0.33</v>
      </c>
      <c r="M41" s="32">
        <v>0</v>
      </c>
      <c r="N41" s="30"/>
    </row>
    <row r="42" spans="2:14" x14ac:dyDescent="0.25">
      <c r="C42" s="104"/>
      <c r="D42" s="105"/>
      <c r="E42" s="105"/>
      <c r="F42" s="105"/>
      <c r="G42" s="106"/>
      <c r="H42" s="9" t="s">
        <v>19</v>
      </c>
      <c r="I42" s="4"/>
      <c r="K42" s="24">
        <v>0.33</v>
      </c>
      <c r="M42" s="32">
        <v>0</v>
      </c>
      <c r="N42" s="30"/>
    </row>
    <row r="43" spans="2:14" x14ac:dyDescent="0.25">
      <c r="C43" s="104"/>
      <c r="D43" s="105"/>
      <c r="E43" s="105"/>
      <c r="F43" s="105"/>
      <c r="G43" s="106"/>
      <c r="H43" s="9" t="s">
        <v>20</v>
      </c>
      <c r="I43" s="4"/>
      <c r="K43" s="24">
        <v>0.33</v>
      </c>
      <c r="M43" s="32">
        <v>0</v>
      </c>
      <c r="N43" s="30"/>
    </row>
    <row r="44" spans="2:14" x14ac:dyDescent="0.25">
      <c r="C44" s="104"/>
      <c r="D44" s="105"/>
      <c r="E44" s="105"/>
      <c r="F44" s="105"/>
      <c r="G44" s="106"/>
      <c r="H44" s="9" t="s">
        <v>21</v>
      </c>
      <c r="I44" s="4"/>
      <c r="K44" s="24">
        <v>0.33</v>
      </c>
      <c r="M44" s="32">
        <v>0</v>
      </c>
      <c r="N44" s="30"/>
    </row>
    <row r="45" spans="2:14" x14ac:dyDescent="0.25">
      <c r="C45" s="104"/>
      <c r="D45" s="105"/>
      <c r="E45" s="105"/>
      <c r="F45" s="105"/>
      <c r="G45" s="106"/>
      <c r="H45" s="9" t="s">
        <v>22</v>
      </c>
      <c r="I45" s="4"/>
      <c r="K45" s="24">
        <v>0.33</v>
      </c>
      <c r="M45" s="32">
        <v>0</v>
      </c>
      <c r="N45" s="30"/>
    </row>
    <row r="46" spans="2:14" x14ac:dyDescent="0.25">
      <c r="C46" s="104"/>
      <c r="D46" s="105"/>
      <c r="E46" s="105"/>
      <c r="F46" s="105"/>
      <c r="G46" s="106"/>
      <c r="H46" s="9" t="s">
        <v>23</v>
      </c>
      <c r="I46" s="4"/>
      <c r="K46" s="24">
        <v>0.33</v>
      </c>
      <c r="M46" s="32">
        <v>0</v>
      </c>
      <c r="N46" s="30"/>
    </row>
    <row r="47" spans="2:14" x14ac:dyDescent="0.25">
      <c r="C47" s="107"/>
      <c r="D47" s="108"/>
      <c r="E47" s="108"/>
      <c r="F47" s="108"/>
      <c r="G47" s="109"/>
      <c r="H47" s="9" t="s">
        <v>24</v>
      </c>
      <c r="I47" s="4"/>
      <c r="K47" s="24">
        <v>0.33</v>
      </c>
      <c r="M47" s="32">
        <v>0</v>
      </c>
      <c r="N47" s="30"/>
    </row>
    <row r="49" spans="2:16" ht="18.75" x14ac:dyDescent="0.3">
      <c r="I49" s="5" t="s">
        <v>74</v>
      </c>
      <c r="K49" s="26">
        <v>25</v>
      </c>
      <c r="M49" s="63">
        <f>M23+M24+M25+M26+M27+M33+M36+M37+M38+M39+M40+M41+M42+M43+M44+M45+M46+M47</f>
        <v>0</v>
      </c>
      <c r="N49" s="31"/>
    </row>
    <row r="50" spans="2:16" x14ac:dyDescent="0.25">
      <c r="I50" s="5"/>
    </row>
    <row r="52" spans="2:16" ht="21" x14ac:dyDescent="0.35">
      <c r="B52" s="3" t="s">
        <v>36</v>
      </c>
    </row>
    <row r="53" spans="2:16" x14ac:dyDescent="0.25">
      <c r="B53">
        <v>7</v>
      </c>
      <c r="C53" s="8" t="s">
        <v>42</v>
      </c>
      <c r="H53" s="2"/>
      <c r="I53" s="2"/>
      <c r="K53" s="29"/>
      <c r="L53" s="28"/>
      <c r="M53" s="29"/>
      <c r="N53" s="34"/>
    </row>
    <row r="54" spans="2:16" ht="34.5" customHeight="1" x14ac:dyDescent="0.25">
      <c r="C54" s="78" t="s">
        <v>262</v>
      </c>
      <c r="D54" s="78"/>
      <c r="E54" s="78"/>
      <c r="F54" s="78"/>
      <c r="G54" s="78"/>
      <c r="H54" s="14" t="s">
        <v>263</v>
      </c>
      <c r="I54" s="43">
        <v>1</v>
      </c>
      <c r="K54" s="29" t="s">
        <v>6</v>
      </c>
      <c r="L54" s="28"/>
      <c r="M54" s="2" t="s">
        <v>85</v>
      </c>
      <c r="N54" s="34"/>
      <c r="P54" s="19"/>
    </row>
    <row r="55" spans="2:16" ht="34.5" customHeight="1" x14ac:dyDescent="0.25">
      <c r="C55" s="78"/>
      <c r="D55" s="78"/>
      <c r="E55" s="78"/>
      <c r="F55" s="78"/>
      <c r="G55" s="78"/>
      <c r="H55" s="14" t="s">
        <v>116</v>
      </c>
      <c r="I55" s="58">
        <v>0</v>
      </c>
      <c r="K55" s="64">
        <v>7</v>
      </c>
      <c r="L55" s="65"/>
      <c r="M55" s="66">
        <f>IF( ((I55/I54) * K55) &gt; 14, 14,  ((I55/I54) * K55))</f>
        <v>0</v>
      </c>
      <c r="N55" s="30"/>
    </row>
    <row r="56" spans="2:16" x14ac:dyDescent="0.25">
      <c r="C56" s="12"/>
      <c r="D56" s="12"/>
      <c r="E56" s="12"/>
      <c r="F56" s="12"/>
      <c r="G56" s="12"/>
      <c r="H56" s="59" t="s">
        <v>178</v>
      </c>
      <c r="I56" s="13"/>
      <c r="K56" s="28"/>
      <c r="L56" s="28"/>
      <c r="M56" s="28"/>
    </row>
    <row r="57" spans="2:16" x14ac:dyDescent="0.25">
      <c r="B57">
        <v>3</v>
      </c>
      <c r="C57" s="8" t="s">
        <v>251</v>
      </c>
      <c r="H57" s="2" t="s">
        <v>41</v>
      </c>
      <c r="I57" s="2" t="s">
        <v>4</v>
      </c>
      <c r="K57" s="29" t="s">
        <v>6</v>
      </c>
      <c r="L57" s="28"/>
      <c r="M57" s="2" t="s">
        <v>85</v>
      </c>
      <c r="N57" s="34"/>
    </row>
    <row r="58" spans="2:16" x14ac:dyDescent="0.25">
      <c r="C58" s="77" t="s">
        <v>40</v>
      </c>
      <c r="D58" s="77"/>
      <c r="E58" s="77"/>
      <c r="F58" s="77"/>
      <c r="G58" s="77"/>
      <c r="H58" s="4"/>
      <c r="I58" s="4"/>
      <c r="K58" s="24">
        <v>1</v>
      </c>
      <c r="L58" s="28"/>
      <c r="M58" s="32">
        <v>0</v>
      </c>
      <c r="N58" s="30"/>
    </row>
    <row r="59" spans="2:16" x14ac:dyDescent="0.25">
      <c r="C59" s="77"/>
      <c r="D59" s="77"/>
      <c r="E59" s="77"/>
      <c r="F59" s="77"/>
      <c r="G59" s="77"/>
      <c r="H59" s="4"/>
      <c r="I59" s="4"/>
      <c r="K59" s="24">
        <v>1</v>
      </c>
      <c r="L59" s="28"/>
      <c r="M59" s="32">
        <v>0</v>
      </c>
      <c r="N59" s="30"/>
    </row>
    <row r="60" spans="2:16" x14ac:dyDescent="0.25">
      <c r="C60" s="77"/>
      <c r="D60" s="77"/>
      <c r="E60" s="77"/>
      <c r="F60" s="77"/>
      <c r="G60" s="77"/>
      <c r="H60" s="4"/>
      <c r="I60" s="4"/>
      <c r="K60" s="24">
        <v>1</v>
      </c>
      <c r="L60" s="28"/>
      <c r="M60" s="32">
        <v>0</v>
      </c>
      <c r="N60" s="30"/>
    </row>
    <row r="61" spans="2:16" x14ac:dyDescent="0.25">
      <c r="C61" s="18"/>
      <c r="D61" s="18"/>
      <c r="E61" s="18"/>
      <c r="F61" s="18"/>
      <c r="G61" s="18"/>
      <c r="H61" s="13"/>
      <c r="I61" s="13"/>
      <c r="L61" s="28"/>
      <c r="M61" s="30"/>
      <c r="N61" s="30"/>
    </row>
    <row r="62" spans="2:16" x14ac:dyDescent="0.25">
      <c r="B62">
        <v>3</v>
      </c>
      <c r="C62" s="8" t="s">
        <v>248</v>
      </c>
      <c r="H62" s="2" t="s">
        <v>249</v>
      </c>
      <c r="I62" s="2" t="s">
        <v>4</v>
      </c>
      <c r="K62" s="29" t="s">
        <v>6</v>
      </c>
      <c r="L62" s="28"/>
      <c r="M62" s="2" t="s">
        <v>85</v>
      </c>
      <c r="N62" s="34"/>
    </row>
    <row r="63" spans="2:16" x14ac:dyDescent="0.25">
      <c r="C63" s="93" t="s">
        <v>250</v>
      </c>
      <c r="D63" s="93"/>
      <c r="E63" s="93"/>
      <c r="F63" s="93"/>
      <c r="G63" s="93"/>
      <c r="H63" s="15"/>
      <c r="I63" s="4"/>
      <c r="K63" s="24">
        <v>1</v>
      </c>
      <c r="L63" s="28"/>
      <c r="M63" s="32">
        <v>0</v>
      </c>
      <c r="N63" s="30"/>
    </row>
    <row r="64" spans="2:16" x14ac:dyDescent="0.25">
      <c r="C64" s="93"/>
      <c r="D64" s="93"/>
      <c r="E64" s="93"/>
      <c r="F64" s="93"/>
      <c r="G64" s="93"/>
      <c r="H64" s="15"/>
      <c r="I64" s="4"/>
      <c r="K64" s="24">
        <v>1</v>
      </c>
      <c r="L64" s="28"/>
      <c r="M64" s="32">
        <v>0</v>
      </c>
      <c r="N64" s="30"/>
    </row>
    <row r="65" spans="2:14" x14ac:dyDescent="0.25">
      <c r="C65" s="93"/>
      <c r="D65" s="93"/>
      <c r="E65" s="93"/>
      <c r="F65" s="93"/>
      <c r="G65" s="93"/>
      <c r="H65" s="15"/>
      <c r="I65" s="4"/>
      <c r="K65" s="24">
        <v>1</v>
      </c>
      <c r="L65" s="28"/>
      <c r="M65" s="32">
        <v>0</v>
      </c>
      <c r="N65" s="30"/>
    </row>
    <row r="66" spans="2:14" x14ac:dyDescent="0.25">
      <c r="C66" s="72"/>
      <c r="D66" s="72"/>
      <c r="E66" s="72"/>
      <c r="F66" s="72"/>
      <c r="G66" s="72"/>
      <c r="H66" s="13"/>
      <c r="I66" s="13"/>
      <c r="L66" s="28"/>
      <c r="M66" s="30"/>
      <c r="N66" s="30"/>
    </row>
    <row r="67" spans="2:14" x14ac:dyDescent="0.25">
      <c r="B67">
        <v>3</v>
      </c>
      <c r="C67" s="8" t="s">
        <v>82</v>
      </c>
      <c r="H67" s="2" t="s">
        <v>44</v>
      </c>
      <c r="I67" s="2" t="s">
        <v>45</v>
      </c>
      <c r="K67" s="29" t="s">
        <v>6</v>
      </c>
      <c r="L67" s="28"/>
      <c r="M67" s="2" t="s">
        <v>85</v>
      </c>
      <c r="N67" s="34"/>
    </row>
    <row r="68" spans="2:14" x14ac:dyDescent="0.25">
      <c r="C68" s="77" t="s">
        <v>43</v>
      </c>
      <c r="D68" s="77"/>
      <c r="E68" s="77"/>
      <c r="F68" s="77"/>
      <c r="G68" s="77"/>
      <c r="H68" s="9" t="s">
        <v>46</v>
      </c>
      <c r="I68" s="4"/>
      <c r="K68" s="24">
        <v>0.75</v>
      </c>
      <c r="L68" s="28"/>
      <c r="M68" s="32">
        <v>0</v>
      </c>
      <c r="N68" s="30"/>
    </row>
    <row r="69" spans="2:14" x14ac:dyDescent="0.25">
      <c r="C69" s="77"/>
      <c r="D69" s="77"/>
      <c r="E69" s="77"/>
      <c r="F69" s="77"/>
      <c r="G69" s="77"/>
      <c r="H69" s="9" t="s">
        <v>47</v>
      </c>
      <c r="I69" s="4"/>
      <c r="K69" s="24">
        <v>0.75</v>
      </c>
      <c r="L69" s="28"/>
      <c r="M69" s="32">
        <v>0</v>
      </c>
      <c r="N69" s="30"/>
    </row>
    <row r="70" spans="2:14" x14ac:dyDescent="0.25">
      <c r="C70" s="77"/>
      <c r="D70" s="77"/>
      <c r="E70" s="77"/>
      <c r="F70" s="77"/>
      <c r="G70" s="77"/>
      <c r="H70" s="9" t="s">
        <v>48</v>
      </c>
      <c r="I70" s="4"/>
      <c r="K70" s="24">
        <v>0.75</v>
      </c>
      <c r="L70" s="28"/>
      <c r="M70" s="32">
        <v>0</v>
      </c>
      <c r="N70" s="30"/>
    </row>
    <row r="71" spans="2:14" x14ac:dyDescent="0.25">
      <c r="C71" s="77"/>
      <c r="D71" s="77"/>
      <c r="E71" s="77"/>
      <c r="F71" s="77"/>
      <c r="G71" s="77"/>
      <c r="H71" s="9" t="s">
        <v>49</v>
      </c>
      <c r="I71" s="4"/>
      <c r="K71" s="24">
        <v>0.75</v>
      </c>
      <c r="L71" s="28"/>
      <c r="M71" s="32">
        <v>0</v>
      </c>
      <c r="N71" s="30"/>
    </row>
    <row r="72" spans="2:14" x14ac:dyDescent="0.25">
      <c r="C72" s="18"/>
      <c r="D72" s="18"/>
      <c r="E72" s="18"/>
      <c r="F72" s="18"/>
      <c r="G72" s="18"/>
      <c r="H72" s="36"/>
      <c r="I72" s="13"/>
      <c r="L72" s="28"/>
      <c r="M72" s="30"/>
      <c r="N72" s="30"/>
    </row>
    <row r="73" spans="2:14" x14ac:dyDescent="0.25">
      <c r="B73">
        <v>3</v>
      </c>
      <c r="C73" s="8" t="s">
        <v>53</v>
      </c>
      <c r="H73" s="2" t="s">
        <v>55</v>
      </c>
      <c r="I73" s="2" t="s">
        <v>4</v>
      </c>
      <c r="K73" s="29" t="s">
        <v>6</v>
      </c>
      <c r="L73" s="28"/>
      <c r="M73" s="2" t="s">
        <v>85</v>
      </c>
      <c r="N73" s="34"/>
    </row>
    <row r="74" spans="2:14" ht="15" customHeight="1" x14ac:dyDescent="0.25">
      <c r="C74" s="82" t="s">
        <v>54</v>
      </c>
      <c r="D74" s="83"/>
      <c r="E74" s="83"/>
      <c r="F74" s="83"/>
      <c r="G74" s="84"/>
      <c r="H74" s="9"/>
      <c r="I74" s="4"/>
      <c r="K74" s="24">
        <v>1</v>
      </c>
      <c r="L74" s="28"/>
      <c r="M74" s="32">
        <v>0</v>
      </c>
      <c r="N74" s="30"/>
    </row>
    <row r="75" spans="2:14" x14ac:dyDescent="0.25">
      <c r="C75" s="85"/>
      <c r="D75" s="86"/>
      <c r="E75" s="86"/>
      <c r="F75" s="86"/>
      <c r="G75" s="87"/>
      <c r="H75" s="9"/>
      <c r="I75" s="4"/>
      <c r="K75" s="24">
        <v>1</v>
      </c>
      <c r="L75" s="28"/>
      <c r="M75" s="32">
        <v>0</v>
      </c>
      <c r="N75" s="30"/>
    </row>
    <row r="76" spans="2:14" x14ac:dyDescent="0.25">
      <c r="C76" s="88"/>
      <c r="D76" s="89"/>
      <c r="E76" s="89"/>
      <c r="F76" s="89"/>
      <c r="G76" s="90"/>
      <c r="H76" s="9"/>
      <c r="I76" s="4"/>
      <c r="K76" s="24">
        <v>1</v>
      </c>
      <c r="L76" s="28"/>
      <c r="M76" s="32">
        <v>0</v>
      </c>
      <c r="N76" s="30"/>
    </row>
    <row r="77" spans="2:14" x14ac:dyDescent="0.25">
      <c r="C77" s="12"/>
      <c r="D77" s="12"/>
      <c r="E77" s="12"/>
      <c r="F77" s="12"/>
      <c r="G77" s="12"/>
      <c r="H77" s="13"/>
      <c r="I77" s="13"/>
      <c r="K77" s="28"/>
      <c r="L77" s="28"/>
      <c r="M77" s="28"/>
    </row>
    <row r="78" spans="2:14" x14ac:dyDescent="0.25">
      <c r="B78">
        <v>2</v>
      </c>
      <c r="C78" s="8" t="s">
        <v>56</v>
      </c>
      <c r="H78" s="2" t="s">
        <v>58</v>
      </c>
      <c r="I78" s="2" t="s">
        <v>4</v>
      </c>
      <c r="K78" s="29" t="s">
        <v>6</v>
      </c>
      <c r="L78" s="28"/>
      <c r="M78" s="2" t="s">
        <v>85</v>
      </c>
      <c r="N78" s="34"/>
    </row>
    <row r="79" spans="2:14" ht="15" customHeight="1" x14ac:dyDescent="0.25">
      <c r="C79" s="82" t="s">
        <v>57</v>
      </c>
      <c r="D79" s="83"/>
      <c r="E79" s="83"/>
      <c r="F79" s="83"/>
      <c r="G79" s="84"/>
      <c r="H79" s="9"/>
      <c r="I79" s="4"/>
      <c r="K79" s="24">
        <v>1</v>
      </c>
      <c r="L79" s="28"/>
      <c r="M79" s="32">
        <v>0</v>
      </c>
      <c r="N79" s="30"/>
    </row>
    <row r="80" spans="2:14" x14ac:dyDescent="0.25">
      <c r="C80" s="88"/>
      <c r="D80" s="89"/>
      <c r="E80" s="89"/>
      <c r="F80" s="89"/>
      <c r="G80" s="90"/>
      <c r="H80" s="9"/>
      <c r="I80" s="4"/>
      <c r="K80" s="24">
        <v>1</v>
      </c>
      <c r="L80" s="28"/>
      <c r="M80" s="32">
        <v>0</v>
      </c>
      <c r="N80" s="30"/>
    </row>
    <row r="81" spans="2:14" x14ac:dyDescent="0.25">
      <c r="C81" s="17"/>
      <c r="D81" s="17"/>
      <c r="E81" s="17"/>
      <c r="F81" s="17"/>
      <c r="G81" s="17"/>
      <c r="H81" s="36"/>
      <c r="I81" s="13"/>
      <c r="L81" s="28"/>
      <c r="M81" s="30"/>
      <c r="N81" s="30"/>
    </row>
    <row r="82" spans="2:14" x14ac:dyDescent="0.25">
      <c r="B82">
        <v>2</v>
      </c>
      <c r="C82" s="8" t="s">
        <v>247</v>
      </c>
      <c r="H82" s="2" t="s">
        <v>38</v>
      </c>
      <c r="I82" s="2" t="s">
        <v>4</v>
      </c>
      <c r="K82" s="29" t="s">
        <v>6</v>
      </c>
      <c r="L82" s="28"/>
      <c r="M82" s="2" t="s">
        <v>85</v>
      </c>
      <c r="N82" s="34"/>
    </row>
    <row r="83" spans="2:14" x14ac:dyDescent="0.25">
      <c r="C83" s="79" t="s">
        <v>244</v>
      </c>
      <c r="D83" s="80"/>
      <c r="E83" s="80"/>
      <c r="F83" s="80"/>
      <c r="G83" s="81"/>
      <c r="H83" s="4"/>
      <c r="I83" s="4"/>
      <c r="K83" s="24">
        <v>2</v>
      </c>
      <c r="L83" s="28"/>
      <c r="M83" s="32">
        <v>0</v>
      </c>
      <c r="N83" s="30"/>
    </row>
    <row r="84" spans="2:14" x14ac:dyDescent="0.25">
      <c r="K84" s="28"/>
      <c r="L84" s="28"/>
      <c r="M84" s="28"/>
    </row>
    <row r="85" spans="2:14" x14ac:dyDescent="0.25">
      <c r="B85">
        <v>1</v>
      </c>
      <c r="C85" s="8" t="s">
        <v>179</v>
      </c>
      <c r="H85" s="2" t="s">
        <v>37</v>
      </c>
      <c r="I85" s="2" t="s">
        <v>4</v>
      </c>
      <c r="K85" s="2"/>
      <c r="M85" s="2"/>
      <c r="N85" s="34"/>
    </row>
    <row r="86" spans="2:14" x14ac:dyDescent="0.25">
      <c r="C86" s="77" t="s">
        <v>78</v>
      </c>
      <c r="D86" s="77"/>
      <c r="E86" s="77"/>
      <c r="F86" s="77"/>
      <c r="G86" s="77"/>
      <c r="H86" s="4"/>
      <c r="I86" s="4"/>
    </row>
    <row r="87" spans="2:14" x14ac:dyDescent="0.25">
      <c r="C87" s="77"/>
      <c r="D87" s="77"/>
      <c r="E87" s="77"/>
      <c r="F87" s="77"/>
      <c r="G87" s="77"/>
      <c r="H87" s="4"/>
      <c r="I87" s="4"/>
    </row>
    <row r="88" spans="2:14" x14ac:dyDescent="0.25">
      <c r="C88" s="77"/>
      <c r="D88" s="77"/>
      <c r="E88" s="77"/>
      <c r="F88" s="77"/>
      <c r="G88" s="77"/>
      <c r="H88" s="4"/>
      <c r="I88" s="4"/>
      <c r="K88" s="2" t="s">
        <v>6</v>
      </c>
      <c r="M88" s="2" t="s">
        <v>85</v>
      </c>
      <c r="N88" s="34"/>
    </row>
    <row r="89" spans="2:14" x14ac:dyDescent="0.25">
      <c r="C89" s="77"/>
      <c r="D89" s="77"/>
      <c r="E89" s="77"/>
      <c r="F89" s="77"/>
      <c r="G89" s="77"/>
      <c r="H89" s="4"/>
      <c r="I89" s="4"/>
      <c r="K89" s="24">
        <v>1</v>
      </c>
      <c r="L89" s="28"/>
      <c r="M89" s="32">
        <v>0</v>
      </c>
      <c r="N89" s="30"/>
    </row>
    <row r="90" spans="2:14" x14ac:dyDescent="0.25">
      <c r="K90" s="28"/>
      <c r="L90" s="28"/>
      <c r="M90" s="28"/>
    </row>
    <row r="91" spans="2:14" x14ac:dyDescent="0.25">
      <c r="B91">
        <v>1</v>
      </c>
      <c r="C91" s="8" t="s">
        <v>50</v>
      </c>
      <c r="H91" s="2" t="s">
        <v>52</v>
      </c>
      <c r="I91" s="2" t="s">
        <v>45</v>
      </c>
      <c r="K91" s="29" t="s">
        <v>6</v>
      </c>
      <c r="L91" s="28"/>
      <c r="M91" s="2" t="s">
        <v>85</v>
      </c>
      <c r="N91" s="34"/>
    </row>
    <row r="92" spans="2:14" x14ac:dyDescent="0.25">
      <c r="C92" s="79" t="s">
        <v>51</v>
      </c>
      <c r="D92" s="80"/>
      <c r="E92" s="80"/>
      <c r="F92" s="80"/>
      <c r="G92" s="81"/>
      <c r="H92" s="4"/>
      <c r="I92" s="4"/>
      <c r="K92" s="24">
        <v>1</v>
      </c>
      <c r="L92" s="28"/>
      <c r="M92" s="32">
        <v>0</v>
      </c>
      <c r="N92" s="30"/>
    </row>
    <row r="93" spans="2:14" x14ac:dyDescent="0.25">
      <c r="K93" s="28"/>
      <c r="L93" s="28"/>
      <c r="M93" s="28"/>
    </row>
    <row r="94" spans="2:14" ht="18.75" x14ac:dyDescent="0.3">
      <c r="I94" s="5" t="s">
        <v>75</v>
      </c>
      <c r="K94" s="26">
        <v>25</v>
      </c>
      <c r="M94" s="63">
        <f>M55+M58+M59+M60+M68+M69+M70+M71+M74+M75+M76+M79+M80+M83+M89+M92+M63+M64+M65</f>
        <v>0</v>
      </c>
      <c r="N94" s="31"/>
    </row>
    <row r="95" spans="2:14" x14ac:dyDescent="0.25">
      <c r="I95" s="5"/>
    </row>
    <row r="97" spans="2:14" ht="21" x14ac:dyDescent="0.35">
      <c r="B97" s="3" t="s">
        <v>59</v>
      </c>
    </row>
    <row r="98" spans="2:14" x14ac:dyDescent="0.25">
      <c r="B98">
        <v>6</v>
      </c>
      <c r="C98" s="8" t="s">
        <v>60</v>
      </c>
      <c r="H98" s="2" t="s">
        <v>234</v>
      </c>
      <c r="I98" s="2" t="s">
        <v>4</v>
      </c>
      <c r="K98" s="2" t="s">
        <v>6</v>
      </c>
      <c r="M98" s="2" t="s">
        <v>85</v>
      </c>
      <c r="N98" s="34"/>
    </row>
    <row r="99" spans="2:14" ht="15" customHeight="1" x14ac:dyDescent="0.25">
      <c r="C99" s="82" t="s">
        <v>229</v>
      </c>
      <c r="D99" s="83"/>
      <c r="E99" s="83"/>
      <c r="F99" s="83"/>
      <c r="G99" s="84"/>
      <c r="H99" s="15" t="s">
        <v>61</v>
      </c>
      <c r="I99" s="4"/>
      <c r="K99" s="24">
        <v>1</v>
      </c>
      <c r="L99" s="28"/>
      <c r="M99" s="32">
        <v>0</v>
      </c>
      <c r="N99" s="30"/>
    </row>
    <row r="100" spans="2:14" x14ac:dyDescent="0.25">
      <c r="C100" s="85"/>
      <c r="D100" s="86"/>
      <c r="E100" s="86"/>
      <c r="F100" s="86"/>
      <c r="G100" s="87"/>
      <c r="H100" s="15" t="s">
        <v>62</v>
      </c>
      <c r="I100" s="4"/>
      <c r="K100" s="24">
        <v>1</v>
      </c>
      <c r="L100" s="28"/>
      <c r="M100" s="32">
        <v>0</v>
      </c>
      <c r="N100" s="30"/>
    </row>
    <row r="101" spans="2:14" x14ac:dyDescent="0.25">
      <c r="C101" s="85"/>
      <c r="D101" s="86"/>
      <c r="E101" s="86"/>
      <c r="F101" s="86"/>
      <c r="G101" s="87"/>
      <c r="H101" s="15" t="s">
        <v>63</v>
      </c>
      <c r="I101" s="4"/>
      <c r="K101" s="24">
        <v>1</v>
      </c>
      <c r="L101" s="28"/>
      <c r="M101" s="32">
        <v>0</v>
      </c>
      <c r="N101" s="30"/>
    </row>
    <row r="102" spans="2:14" x14ac:dyDescent="0.25">
      <c r="C102" s="85"/>
      <c r="D102" s="86"/>
      <c r="E102" s="86"/>
      <c r="F102" s="86"/>
      <c r="G102" s="87"/>
      <c r="H102" s="15" t="s">
        <v>64</v>
      </c>
      <c r="I102" s="4"/>
      <c r="K102" s="24">
        <v>1</v>
      </c>
      <c r="L102" s="28"/>
      <c r="M102" s="32">
        <v>0</v>
      </c>
      <c r="N102" s="30"/>
    </row>
    <row r="103" spans="2:14" x14ac:dyDescent="0.25">
      <c r="C103" s="85"/>
      <c r="D103" s="86"/>
      <c r="E103" s="86"/>
      <c r="F103" s="86"/>
      <c r="G103" s="87"/>
      <c r="H103" s="15" t="s">
        <v>233</v>
      </c>
      <c r="I103" s="4"/>
      <c r="K103" s="24">
        <v>1</v>
      </c>
      <c r="L103" s="28"/>
      <c r="M103" s="32">
        <v>0</v>
      </c>
      <c r="N103" s="30"/>
    </row>
    <row r="104" spans="2:14" x14ac:dyDescent="0.25">
      <c r="C104" s="85"/>
      <c r="D104" s="86"/>
      <c r="E104" s="86"/>
      <c r="F104" s="86"/>
      <c r="G104" s="87"/>
      <c r="H104" s="15" t="s">
        <v>230</v>
      </c>
      <c r="I104" s="4"/>
      <c r="K104" s="24">
        <v>1</v>
      </c>
      <c r="L104" s="28"/>
      <c r="M104" s="32">
        <v>0</v>
      </c>
      <c r="N104" s="30"/>
    </row>
    <row r="105" spans="2:14" x14ac:dyDescent="0.25">
      <c r="C105" s="85"/>
      <c r="D105" s="86"/>
      <c r="E105" s="86"/>
      <c r="F105" s="86"/>
      <c r="G105" s="87"/>
      <c r="H105" s="15" t="s">
        <v>235</v>
      </c>
      <c r="I105" s="4"/>
      <c r="K105" s="24">
        <v>1</v>
      </c>
      <c r="L105" s="28"/>
      <c r="M105" s="32">
        <v>0</v>
      </c>
      <c r="N105" s="30"/>
    </row>
    <row r="106" spans="2:14" x14ac:dyDescent="0.25">
      <c r="C106" s="85"/>
      <c r="D106" s="86"/>
      <c r="E106" s="86"/>
      <c r="F106" s="86"/>
      <c r="G106" s="87"/>
      <c r="H106" s="15" t="s">
        <v>231</v>
      </c>
      <c r="I106" s="4"/>
      <c r="K106" s="24">
        <v>1</v>
      </c>
      <c r="L106" s="28"/>
      <c r="M106" s="32">
        <v>0</v>
      </c>
      <c r="N106" s="30"/>
    </row>
    <row r="107" spans="2:14" x14ac:dyDescent="0.25">
      <c r="C107" s="88"/>
      <c r="D107" s="89"/>
      <c r="E107" s="89"/>
      <c r="F107" s="89"/>
      <c r="G107" s="90"/>
      <c r="H107" s="15" t="s">
        <v>232</v>
      </c>
      <c r="I107" s="4"/>
      <c r="K107" s="24">
        <v>1</v>
      </c>
      <c r="M107" s="32">
        <v>0</v>
      </c>
      <c r="N107" s="30"/>
    </row>
    <row r="109" spans="2:14" x14ac:dyDescent="0.25">
      <c r="B109">
        <v>6</v>
      </c>
      <c r="C109" s="8" t="s">
        <v>65</v>
      </c>
      <c r="H109" s="2" t="s">
        <v>66</v>
      </c>
      <c r="I109" s="2" t="s">
        <v>4</v>
      </c>
      <c r="K109" s="2" t="s">
        <v>6</v>
      </c>
      <c r="M109" s="2" t="s">
        <v>85</v>
      </c>
      <c r="N109" s="34"/>
    </row>
    <row r="110" spans="2:14" ht="15" customHeight="1" x14ac:dyDescent="0.25">
      <c r="C110" s="76" t="s">
        <v>84</v>
      </c>
      <c r="D110" s="76"/>
      <c r="E110" s="76"/>
      <c r="F110" s="76"/>
      <c r="G110" s="76"/>
      <c r="H110" s="4"/>
      <c r="I110" s="4"/>
      <c r="K110" s="24">
        <v>1.5</v>
      </c>
      <c r="L110" s="28"/>
      <c r="M110" s="32">
        <v>0</v>
      </c>
      <c r="N110" s="30"/>
    </row>
    <row r="111" spans="2:14" x14ac:dyDescent="0.25">
      <c r="C111" s="76"/>
      <c r="D111" s="76"/>
      <c r="E111" s="76"/>
      <c r="F111" s="76"/>
      <c r="G111" s="76"/>
      <c r="H111" s="4"/>
      <c r="I111" s="4"/>
      <c r="K111" s="24">
        <v>1.5</v>
      </c>
      <c r="L111" s="28"/>
      <c r="M111" s="32">
        <v>0</v>
      </c>
      <c r="N111" s="30"/>
    </row>
    <row r="112" spans="2:14" x14ac:dyDescent="0.25">
      <c r="C112" s="76"/>
      <c r="D112" s="76"/>
      <c r="E112" s="76"/>
      <c r="F112" s="76"/>
      <c r="G112" s="76"/>
      <c r="H112" s="4"/>
      <c r="I112" s="4"/>
      <c r="K112" s="24">
        <v>1.5</v>
      </c>
      <c r="L112" s="28"/>
      <c r="M112" s="32">
        <v>0</v>
      </c>
      <c r="N112" s="30"/>
    </row>
    <row r="113" spans="2:14" x14ac:dyDescent="0.25">
      <c r="C113" s="76"/>
      <c r="D113" s="76"/>
      <c r="E113" s="76"/>
      <c r="F113" s="76"/>
      <c r="G113" s="76"/>
      <c r="H113" s="4"/>
      <c r="I113" s="4"/>
      <c r="K113" s="24">
        <v>1.5</v>
      </c>
      <c r="L113" s="28"/>
      <c r="M113" s="32">
        <v>0</v>
      </c>
      <c r="N113" s="30"/>
    </row>
    <row r="115" spans="2:14" x14ac:dyDescent="0.25">
      <c r="B115">
        <v>3</v>
      </c>
      <c r="C115" s="8" t="s">
        <v>67</v>
      </c>
      <c r="H115" s="2" t="s">
        <v>69</v>
      </c>
      <c r="I115" s="2" t="s">
        <v>4</v>
      </c>
      <c r="K115" s="2" t="s">
        <v>6</v>
      </c>
      <c r="M115" s="2" t="s">
        <v>85</v>
      </c>
      <c r="N115" s="34"/>
    </row>
    <row r="116" spans="2:14" ht="15" customHeight="1" x14ac:dyDescent="0.25">
      <c r="C116" s="76" t="s">
        <v>68</v>
      </c>
      <c r="D116" s="76"/>
      <c r="E116" s="76"/>
      <c r="F116" s="76"/>
      <c r="G116" s="76"/>
      <c r="H116" s="4"/>
      <c r="I116" s="4"/>
      <c r="K116" s="24">
        <v>0.5</v>
      </c>
      <c r="L116" s="28"/>
      <c r="M116" s="32">
        <v>0</v>
      </c>
      <c r="N116" s="30"/>
    </row>
    <row r="117" spans="2:14" x14ac:dyDescent="0.25">
      <c r="C117" s="76"/>
      <c r="D117" s="76"/>
      <c r="E117" s="76"/>
      <c r="F117" s="76"/>
      <c r="G117" s="76"/>
      <c r="H117" s="4"/>
      <c r="I117" s="4"/>
      <c r="K117" s="24">
        <v>0.5</v>
      </c>
      <c r="L117" s="28"/>
      <c r="M117" s="32">
        <v>0</v>
      </c>
      <c r="N117" s="30"/>
    </row>
    <row r="118" spans="2:14" x14ac:dyDescent="0.25">
      <c r="C118" s="76"/>
      <c r="D118" s="76"/>
      <c r="E118" s="76"/>
      <c r="F118" s="76"/>
      <c r="G118" s="76"/>
      <c r="H118" s="4"/>
      <c r="I118" s="4"/>
      <c r="K118" s="24">
        <v>0.5</v>
      </c>
      <c r="L118" s="28"/>
      <c r="M118" s="32">
        <v>0</v>
      </c>
      <c r="N118" s="30"/>
    </row>
    <row r="119" spans="2:14" x14ac:dyDescent="0.25">
      <c r="C119" s="76"/>
      <c r="D119" s="76"/>
      <c r="E119" s="76"/>
      <c r="F119" s="76"/>
      <c r="G119" s="76"/>
      <c r="H119" s="4"/>
      <c r="I119" s="4"/>
      <c r="K119" s="24">
        <v>0.5</v>
      </c>
      <c r="L119" s="28"/>
      <c r="M119" s="32">
        <v>0</v>
      </c>
      <c r="N119" s="30"/>
    </row>
    <row r="120" spans="2:14" x14ac:dyDescent="0.25">
      <c r="C120" s="76"/>
      <c r="D120" s="76"/>
      <c r="E120" s="76"/>
      <c r="F120" s="76"/>
      <c r="G120" s="76"/>
      <c r="H120" s="4"/>
      <c r="I120" s="4"/>
      <c r="K120" s="24">
        <v>0.5</v>
      </c>
      <c r="L120" s="28"/>
      <c r="M120" s="32">
        <v>0</v>
      </c>
      <c r="N120" s="30"/>
    </row>
    <row r="121" spans="2:14" ht="15" customHeight="1" x14ac:dyDescent="0.25">
      <c r="C121" s="76"/>
      <c r="D121" s="76"/>
      <c r="E121" s="76"/>
      <c r="F121" s="76"/>
      <c r="G121" s="76"/>
      <c r="H121" s="4"/>
      <c r="I121" s="4"/>
      <c r="K121" s="24">
        <v>0.5</v>
      </c>
      <c r="L121" s="28"/>
      <c r="M121" s="32">
        <v>0</v>
      </c>
      <c r="N121" s="30"/>
    </row>
    <row r="122" spans="2:14" x14ac:dyDescent="0.25">
      <c r="K122" s="28"/>
      <c r="L122" s="28"/>
      <c r="M122" s="28"/>
    </row>
    <row r="123" spans="2:14" x14ac:dyDescent="0.25">
      <c r="B123">
        <v>3</v>
      </c>
      <c r="C123" s="8" t="s">
        <v>221</v>
      </c>
      <c r="H123" s="2" t="s">
        <v>73</v>
      </c>
      <c r="I123" s="2" t="s">
        <v>4</v>
      </c>
      <c r="K123" s="29" t="s">
        <v>6</v>
      </c>
      <c r="L123" s="28"/>
      <c r="M123" s="2" t="s">
        <v>85</v>
      </c>
      <c r="N123" s="34"/>
    </row>
    <row r="124" spans="2:14" ht="27" customHeight="1" x14ac:dyDescent="0.25">
      <c r="C124" s="93" t="s">
        <v>72</v>
      </c>
      <c r="D124" s="93"/>
      <c r="E124" s="93"/>
      <c r="F124" s="93"/>
      <c r="G124" s="93"/>
      <c r="H124" s="15"/>
      <c r="I124" s="4"/>
      <c r="K124" s="24">
        <v>1</v>
      </c>
      <c r="L124" s="28"/>
      <c r="M124" s="32">
        <v>0</v>
      </c>
      <c r="N124" s="30"/>
    </row>
    <row r="125" spans="2:14" ht="27" customHeight="1" x14ac:dyDescent="0.25">
      <c r="C125" s="93"/>
      <c r="D125" s="93"/>
      <c r="E125" s="93"/>
      <c r="F125" s="93"/>
      <c r="G125" s="93"/>
      <c r="H125" s="15"/>
      <c r="I125" s="4"/>
      <c r="K125" s="24">
        <v>1</v>
      </c>
      <c r="L125" s="28"/>
      <c r="M125" s="32">
        <v>0</v>
      </c>
      <c r="N125" s="30"/>
    </row>
    <row r="126" spans="2:14" ht="27" customHeight="1" x14ac:dyDescent="0.25">
      <c r="C126" s="93"/>
      <c r="D126" s="93"/>
      <c r="E126" s="93"/>
      <c r="F126" s="93"/>
      <c r="G126" s="93"/>
      <c r="H126" s="15"/>
      <c r="I126" s="4"/>
      <c r="K126" s="24">
        <v>1</v>
      </c>
      <c r="L126" s="28"/>
      <c r="M126" s="32">
        <v>0</v>
      </c>
      <c r="N126" s="30"/>
    </row>
    <row r="127" spans="2:14" ht="12" customHeight="1" x14ac:dyDescent="0.25">
      <c r="C127" s="37"/>
      <c r="D127" s="37"/>
      <c r="E127" s="37"/>
      <c r="F127" s="37"/>
      <c r="G127" s="37"/>
      <c r="H127" s="38"/>
      <c r="I127" s="13"/>
      <c r="K127" s="30"/>
      <c r="L127" s="28"/>
      <c r="M127" s="30"/>
      <c r="N127" s="30"/>
    </row>
    <row r="128" spans="2:14" x14ac:dyDescent="0.25">
      <c r="B128">
        <v>2</v>
      </c>
      <c r="C128" s="8" t="s">
        <v>70</v>
      </c>
      <c r="H128" s="2" t="s">
        <v>83</v>
      </c>
      <c r="I128" s="2" t="s">
        <v>4</v>
      </c>
      <c r="K128" s="29" t="s">
        <v>6</v>
      </c>
      <c r="L128" s="28"/>
      <c r="M128" s="2" t="s">
        <v>85</v>
      </c>
      <c r="N128" s="34"/>
    </row>
    <row r="129" spans="3:14" x14ac:dyDescent="0.25">
      <c r="C129" s="76" t="s">
        <v>181</v>
      </c>
      <c r="D129" s="76"/>
      <c r="E129" s="76"/>
      <c r="F129" s="76"/>
      <c r="G129" s="76"/>
      <c r="H129" s="4"/>
      <c r="I129" s="4"/>
      <c r="K129" s="24">
        <v>0.5</v>
      </c>
      <c r="L129" s="28"/>
      <c r="M129" s="32">
        <v>0</v>
      </c>
      <c r="N129" s="30"/>
    </row>
    <row r="130" spans="3:14" x14ac:dyDescent="0.25">
      <c r="C130" s="76"/>
      <c r="D130" s="76"/>
      <c r="E130" s="76"/>
      <c r="F130" s="76"/>
      <c r="G130" s="76"/>
      <c r="H130" s="4"/>
      <c r="I130" s="4"/>
      <c r="K130" s="24">
        <v>0.5</v>
      </c>
      <c r="L130" s="28"/>
      <c r="M130" s="32">
        <v>0</v>
      </c>
      <c r="N130" s="30"/>
    </row>
    <row r="131" spans="3:14" x14ac:dyDescent="0.25">
      <c r="C131" s="76"/>
      <c r="D131" s="76"/>
      <c r="E131" s="76"/>
      <c r="F131" s="76"/>
      <c r="G131" s="76"/>
      <c r="H131" s="4"/>
      <c r="I131" s="4"/>
      <c r="K131" s="24">
        <v>0.5</v>
      </c>
      <c r="L131" s="28"/>
      <c r="M131" s="32">
        <v>0</v>
      </c>
      <c r="N131" s="30"/>
    </row>
    <row r="132" spans="3:14" x14ac:dyDescent="0.25">
      <c r="C132" s="76"/>
      <c r="D132" s="76"/>
      <c r="E132" s="76"/>
      <c r="F132" s="76"/>
      <c r="G132" s="76"/>
      <c r="H132" s="4"/>
      <c r="I132" s="4"/>
      <c r="K132" s="24">
        <v>0.5</v>
      </c>
      <c r="L132" s="28"/>
      <c r="M132" s="32">
        <v>0</v>
      </c>
      <c r="N132" s="30"/>
    </row>
    <row r="133" spans="3:14" x14ac:dyDescent="0.25">
      <c r="K133" s="28"/>
      <c r="L133" s="28"/>
      <c r="M133" s="28"/>
    </row>
    <row r="135" spans="3:14" ht="18.75" x14ac:dyDescent="0.3">
      <c r="I135" s="5" t="s">
        <v>76</v>
      </c>
      <c r="K135" s="26">
        <v>20</v>
      </c>
      <c r="M135" s="7">
        <f>M99+M100+M101+M102+M103+M106+M107+M110+M111+M112+M113+M116+M117+M118+M119+M120+M121+M124+M125+M126+M129+M130+M131+M132+M104+M105</f>
        <v>0</v>
      </c>
      <c r="N135" s="31"/>
    </row>
  </sheetData>
  <mergeCells count="24">
    <mergeCell ref="P2:P3"/>
    <mergeCell ref="C30:G33"/>
    <mergeCell ref="C116:G121"/>
    <mergeCell ref="C124:G126"/>
    <mergeCell ref="C79:G80"/>
    <mergeCell ref="C99:G107"/>
    <mergeCell ref="C13:G16"/>
    <mergeCell ref="C6:G6"/>
    <mergeCell ref="C7:G8"/>
    <mergeCell ref="C9:G10"/>
    <mergeCell ref="C23:G23"/>
    <mergeCell ref="C24:G25"/>
    <mergeCell ref="C26:G27"/>
    <mergeCell ref="C36:G47"/>
    <mergeCell ref="C63:G65"/>
    <mergeCell ref="C129:G132"/>
    <mergeCell ref="C110:G113"/>
    <mergeCell ref="C58:G60"/>
    <mergeCell ref="C54:G55"/>
    <mergeCell ref="C68:G71"/>
    <mergeCell ref="C92:G92"/>
    <mergeCell ref="C86:G89"/>
    <mergeCell ref="C83:G83"/>
    <mergeCell ref="C74:G76"/>
  </mergeCells>
  <pageMargins left="0.7" right="0.7" top="0.75" bottom="0.75" header="0.3" footer="0.3"/>
  <pageSetup scale="4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2"/>
  <sheetViews>
    <sheetView showGridLines="0" topLeftCell="A5" zoomScale="120" zoomScaleNormal="120" workbookViewId="0">
      <selection activeCell="E16" sqref="E16"/>
    </sheetView>
  </sheetViews>
  <sheetFormatPr defaultRowHeight="15" x14ac:dyDescent="0.25"/>
  <cols>
    <col min="2" max="2" width="12.140625" customWidth="1"/>
    <col min="4" max="4" width="10.85546875" bestFit="1" customWidth="1"/>
    <col min="5" max="5" width="13" customWidth="1"/>
    <col min="6" max="6" width="11.140625" customWidth="1"/>
    <col min="9" max="9" width="12.28515625" customWidth="1"/>
  </cols>
  <sheetData>
    <row r="1" spans="1:3" ht="26.25" x14ac:dyDescent="0.4">
      <c r="A1" s="39" t="s">
        <v>237</v>
      </c>
    </row>
    <row r="2" spans="1:3" ht="26.25" x14ac:dyDescent="0.4">
      <c r="A2" s="39"/>
    </row>
    <row r="3" spans="1:3" ht="26.25" x14ac:dyDescent="0.4">
      <c r="A3" s="39" t="s">
        <v>86</v>
      </c>
    </row>
    <row r="5" spans="1:3" ht="15.75" x14ac:dyDescent="0.25">
      <c r="A5" s="41" t="s">
        <v>87</v>
      </c>
    </row>
    <row r="6" spans="1:3" ht="18.75" x14ac:dyDescent="0.3">
      <c r="A6" s="42" t="s">
        <v>89</v>
      </c>
      <c r="B6" t="s">
        <v>88</v>
      </c>
    </row>
    <row r="7" spans="1:3" x14ac:dyDescent="0.25">
      <c r="B7" t="s">
        <v>96</v>
      </c>
    </row>
    <row r="9" spans="1:3" ht="18.75" x14ac:dyDescent="0.3">
      <c r="A9" s="42" t="s">
        <v>90</v>
      </c>
      <c r="B9" t="s">
        <v>91</v>
      </c>
    </row>
    <row r="10" spans="1:3" x14ac:dyDescent="0.25">
      <c r="C10" s="8" t="s">
        <v>5</v>
      </c>
    </row>
    <row r="11" spans="1:3" x14ac:dyDescent="0.25">
      <c r="C11" s="8" t="s">
        <v>1</v>
      </c>
    </row>
    <row r="12" spans="1:3" x14ac:dyDescent="0.25">
      <c r="C12" s="8" t="s">
        <v>60</v>
      </c>
    </row>
    <row r="13" spans="1:3" x14ac:dyDescent="0.25">
      <c r="C13" s="8" t="s">
        <v>65</v>
      </c>
    </row>
    <row r="14" spans="1:3" x14ac:dyDescent="0.25">
      <c r="B14" t="s">
        <v>92</v>
      </c>
    </row>
    <row r="15" spans="1:3" x14ac:dyDescent="0.25">
      <c r="B15" t="s">
        <v>93</v>
      </c>
    </row>
    <row r="16" spans="1:3" x14ac:dyDescent="0.25">
      <c r="B16" t="s">
        <v>94</v>
      </c>
    </row>
    <row r="17" spans="1:3" x14ac:dyDescent="0.25">
      <c r="B17" t="s">
        <v>180</v>
      </c>
    </row>
    <row r="18" spans="1:3" x14ac:dyDescent="0.25">
      <c r="B18" t="s">
        <v>95</v>
      </c>
    </row>
    <row r="20" spans="1:3" ht="15.75" x14ac:dyDescent="0.25">
      <c r="A20" s="41" t="s">
        <v>97</v>
      </c>
    </row>
    <row r="21" spans="1:3" ht="18.75" x14ac:dyDescent="0.3">
      <c r="A21" s="42" t="s">
        <v>89</v>
      </c>
      <c r="B21" t="s">
        <v>98</v>
      </c>
    </row>
    <row r="22" spans="1:3" x14ac:dyDescent="0.25">
      <c r="B22" t="s">
        <v>99</v>
      </c>
    </row>
    <row r="24" spans="1:3" ht="18.75" x14ac:dyDescent="0.3">
      <c r="A24" s="42" t="s">
        <v>90</v>
      </c>
      <c r="B24" t="s">
        <v>100</v>
      </c>
    </row>
    <row r="25" spans="1:3" x14ac:dyDescent="0.25">
      <c r="C25" s="8" t="s">
        <v>26</v>
      </c>
    </row>
    <row r="26" spans="1:3" x14ac:dyDescent="0.25">
      <c r="C26" s="8" t="s">
        <v>39</v>
      </c>
    </row>
    <row r="27" spans="1:3" x14ac:dyDescent="0.25">
      <c r="C27" s="8" t="s">
        <v>53</v>
      </c>
    </row>
    <row r="28" spans="1:3" x14ac:dyDescent="0.25">
      <c r="C28" s="8" t="s">
        <v>56</v>
      </c>
    </row>
    <row r="29" spans="1:3" x14ac:dyDescent="0.25">
      <c r="C29" s="8" t="s">
        <v>67</v>
      </c>
    </row>
    <row r="30" spans="1:3" x14ac:dyDescent="0.25">
      <c r="C30" s="8" t="s">
        <v>71</v>
      </c>
    </row>
    <row r="31" spans="1:3" x14ac:dyDescent="0.25">
      <c r="B31" t="s">
        <v>101</v>
      </c>
    </row>
    <row r="32" spans="1:3" x14ac:dyDescent="0.25">
      <c r="B32" t="s">
        <v>102</v>
      </c>
    </row>
    <row r="33" spans="1:2" x14ac:dyDescent="0.25">
      <c r="B33" t="s">
        <v>103</v>
      </c>
    </row>
    <row r="34" spans="1:2" x14ac:dyDescent="0.25">
      <c r="B34" t="s">
        <v>104</v>
      </c>
    </row>
    <row r="36" spans="1:2" x14ac:dyDescent="0.25">
      <c r="B36" t="s">
        <v>105</v>
      </c>
    </row>
    <row r="37" spans="1:2" x14ac:dyDescent="0.25">
      <c r="B37" t="s">
        <v>106</v>
      </c>
    </row>
    <row r="38" spans="1:2" x14ac:dyDescent="0.25">
      <c r="B38" t="s">
        <v>107</v>
      </c>
    </row>
    <row r="39" spans="1:2" x14ac:dyDescent="0.25">
      <c r="B39" t="s">
        <v>108</v>
      </c>
    </row>
    <row r="45" spans="1:2" ht="15.75" x14ac:dyDescent="0.25">
      <c r="A45" s="41" t="s">
        <v>109</v>
      </c>
    </row>
    <row r="46" spans="1:2" ht="18.75" x14ac:dyDescent="0.3">
      <c r="A46" s="42" t="s">
        <v>89</v>
      </c>
      <c r="B46" t="s">
        <v>110</v>
      </c>
    </row>
    <row r="47" spans="1:2" x14ac:dyDescent="0.25">
      <c r="B47" t="s">
        <v>111</v>
      </c>
    </row>
    <row r="48" spans="1:2" x14ac:dyDescent="0.25">
      <c r="B48" t="s">
        <v>112</v>
      </c>
    </row>
    <row r="50" spans="1:3" ht="18.75" x14ac:dyDescent="0.3">
      <c r="A50" s="42" t="s">
        <v>90</v>
      </c>
      <c r="B50" t="s">
        <v>91</v>
      </c>
    </row>
    <row r="51" spans="1:3" x14ac:dyDescent="0.25">
      <c r="C51" s="8" t="s">
        <v>5</v>
      </c>
    </row>
    <row r="52" spans="1:3" x14ac:dyDescent="0.25">
      <c r="C52" s="8" t="s">
        <v>1</v>
      </c>
    </row>
    <row r="53" spans="1:3" x14ac:dyDescent="0.25">
      <c r="C53" s="8" t="s">
        <v>60</v>
      </c>
    </row>
    <row r="54" spans="1:3" x14ac:dyDescent="0.25">
      <c r="C54" s="8" t="s">
        <v>65</v>
      </c>
    </row>
    <row r="55" spans="1:3" x14ac:dyDescent="0.25">
      <c r="B55" t="s">
        <v>113</v>
      </c>
    </row>
    <row r="56" spans="1:3" x14ac:dyDescent="0.25">
      <c r="B56" t="s">
        <v>114</v>
      </c>
    </row>
    <row r="57" spans="1:3" x14ac:dyDescent="0.25">
      <c r="B57" t="s">
        <v>115</v>
      </c>
    </row>
    <row r="60" spans="1:3" ht="15.75" x14ac:dyDescent="0.25">
      <c r="A60" s="41" t="s">
        <v>117</v>
      </c>
    </row>
    <row r="61" spans="1:3" ht="18.75" x14ac:dyDescent="0.3">
      <c r="A61" s="42" t="s">
        <v>89</v>
      </c>
      <c r="B61" t="s">
        <v>118</v>
      </c>
    </row>
    <row r="63" spans="1:3" ht="18.75" x14ac:dyDescent="0.3">
      <c r="A63" s="42" t="s">
        <v>90</v>
      </c>
      <c r="B63" t="s">
        <v>119</v>
      </c>
    </row>
    <row r="64" spans="1:3" x14ac:dyDescent="0.25">
      <c r="C64" s="8" t="s">
        <v>222</v>
      </c>
    </row>
    <row r="65" spans="1:3" x14ac:dyDescent="0.25">
      <c r="B65" t="s">
        <v>120</v>
      </c>
    </row>
    <row r="66" spans="1:3" x14ac:dyDescent="0.25">
      <c r="B66" t="s">
        <v>121</v>
      </c>
    </row>
    <row r="68" spans="1:3" x14ac:dyDescent="0.25">
      <c r="B68" s="40" t="s">
        <v>122</v>
      </c>
    </row>
    <row r="69" spans="1:3" x14ac:dyDescent="0.25">
      <c r="B69" t="s">
        <v>166</v>
      </c>
    </row>
    <row r="70" spans="1:3" x14ac:dyDescent="0.25">
      <c r="B70" t="s">
        <v>167</v>
      </c>
    </row>
    <row r="71" spans="1:3" x14ac:dyDescent="0.25">
      <c r="B71" t="s">
        <v>123</v>
      </c>
    </row>
    <row r="73" spans="1:3" ht="15.75" x14ac:dyDescent="0.25">
      <c r="A73" s="41" t="s">
        <v>124</v>
      </c>
    </row>
    <row r="74" spans="1:3" ht="18.75" x14ac:dyDescent="0.3">
      <c r="A74" s="42" t="s">
        <v>89</v>
      </c>
      <c r="B74" t="s">
        <v>125</v>
      </c>
    </row>
    <row r="76" spans="1:3" ht="18.75" x14ac:dyDescent="0.3">
      <c r="A76" s="42" t="s">
        <v>90</v>
      </c>
      <c r="B76" t="s">
        <v>254</v>
      </c>
    </row>
    <row r="77" spans="1:3" x14ac:dyDescent="0.25">
      <c r="B77" t="s">
        <v>126</v>
      </c>
      <c r="C77" s="8"/>
    </row>
    <row r="78" spans="1:3" x14ac:dyDescent="0.25">
      <c r="B78" t="s">
        <v>127</v>
      </c>
    </row>
    <row r="79" spans="1:3" x14ac:dyDescent="0.25">
      <c r="B79" t="s">
        <v>128</v>
      </c>
    </row>
    <row r="81" spans="2:7" x14ac:dyDescent="0.25">
      <c r="B81" s="40" t="s">
        <v>255</v>
      </c>
    </row>
    <row r="82" spans="2:7" ht="37.5" thickBot="1" x14ac:dyDescent="0.3">
      <c r="B82" s="46" t="s">
        <v>159</v>
      </c>
      <c r="C82" s="47"/>
      <c r="D82" s="46" t="s">
        <v>160</v>
      </c>
      <c r="E82" s="46" t="s">
        <v>253</v>
      </c>
      <c r="F82" s="46" t="s">
        <v>256</v>
      </c>
    </row>
    <row r="83" spans="2:7" x14ac:dyDescent="0.25">
      <c r="B83" t="s">
        <v>129</v>
      </c>
      <c r="D83">
        <v>1469</v>
      </c>
      <c r="E83" s="44">
        <f>D83/37233</f>
        <v>3.9454247576074984E-2</v>
      </c>
      <c r="F83" s="45">
        <f>ROUNDUP(E83*1500,0)</f>
        <v>60</v>
      </c>
      <c r="G83" s="45"/>
    </row>
    <row r="84" spans="2:7" x14ac:dyDescent="0.25">
      <c r="B84" t="s">
        <v>130</v>
      </c>
      <c r="D84">
        <v>69</v>
      </c>
      <c r="E84" s="44">
        <f t="shared" ref="E84:E112" si="0">D84/37233</f>
        <v>1.8531947465957618E-3</v>
      </c>
      <c r="F84" s="45">
        <f t="shared" ref="F84:F112" si="1">ROUNDUP(E84*1500,0)</f>
        <v>3</v>
      </c>
      <c r="G84" s="45"/>
    </row>
    <row r="85" spans="2:7" x14ac:dyDescent="0.25">
      <c r="B85" t="s">
        <v>131</v>
      </c>
      <c r="D85">
        <v>366</v>
      </c>
      <c r="E85" s="44">
        <f t="shared" si="0"/>
        <v>9.8299895254209974E-3</v>
      </c>
      <c r="F85" s="45">
        <f t="shared" si="1"/>
        <v>15</v>
      </c>
      <c r="G85" s="45"/>
    </row>
    <row r="86" spans="2:7" x14ac:dyDescent="0.25">
      <c r="B86" t="s">
        <v>132</v>
      </c>
      <c r="D86">
        <v>1739</v>
      </c>
      <c r="E86" s="44">
        <f t="shared" si="0"/>
        <v>4.6705879193188839E-2</v>
      </c>
      <c r="F86" s="45">
        <f t="shared" si="1"/>
        <v>71</v>
      </c>
      <c r="G86" s="45"/>
    </row>
    <row r="87" spans="2:7" x14ac:dyDescent="0.25">
      <c r="B87" t="s">
        <v>133</v>
      </c>
      <c r="D87">
        <v>2512</v>
      </c>
      <c r="E87" s="44">
        <f t="shared" si="0"/>
        <v>6.7467031934037011E-2</v>
      </c>
      <c r="F87" s="45">
        <f t="shared" si="1"/>
        <v>102</v>
      </c>
      <c r="G87" s="45"/>
    </row>
    <row r="88" spans="2:7" x14ac:dyDescent="0.25">
      <c r="B88" t="s">
        <v>134</v>
      </c>
      <c r="D88">
        <v>2903</v>
      </c>
      <c r="E88" s="44">
        <f t="shared" si="0"/>
        <v>7.7968468831412993E-2</v>
      </c>
      <c r="F88" s="45">
        <f t="shared" si="1"/>
        <v>117</v>
      </c>
      <c r="G88" s="45"/>
    </row>
    <row r="89" spans="2:7" x14ac:dyDescent="0.25">
      <c r="B89" t="s">
        <v>135</v>
      </c>
      <c r="D89">
        <v>1324</v>
      </c>
      <c r="E89" s="44">
        <f t="shared" si="0"/>
        <v>3.5559852818736068E-2</v>
      </c>
      <c r="F89" s="45">
        <f t="shared" si="1"/>
        <v>54</v>
      </c>
      <c r="G89" s="45"/>
    </row>
    <row r="90" spans="2:7" x14ac:dyDescent="0.25">
      <c r="B90" t="s">
        <v>136</v>
      </c>
      <c r="D90">
        <v>996</v>
      </c>
      <c r="E90" s="44">
        <f t="shared" si="0"/>
        <v>2.675046329868665E-2</v>
      </c>
      <c r="F90" s="45">
        <f t="shared" si="1"/>
        <v>41</v>
      </c>
      <c r="G90" s="45"/>
    </row>
    <row r="91" spans="2:7" x14ac:dyDescent="0.25">
      <c r="B91" t="s">
        <v>137</v>
      </c>
      <c r="D91">
        <v>1440</v>
      </c>
      <c r="E91" s="44">
        <f t="shared" si="0"/>
        <v>3.8675368624607201E-2</v>
      </c>
      <c r="F91" s="45">
        <f t="shared" si="1"/>
        <v>59</v>
      </c>
      <c r="G91" s="45"/>
    </row>
    <row r="92" spans="2:7" x14ac:dyDescent="0.25">
      <c r="B92" t="s">
        <v>138</v>
      </c>
      <c r="D92">
        <v>1302</v>
      </c>
      <c r="E92" s="44">
        <f t="shared" si="0"/>
        <v>3.4968979131415681E-2</v>
      </c>
      <c r="F92" s="45">
        <f t="shared" si="1"/>
        <v>53</v>
      </c>
      <c r="G92" s="45"/>
    </row>
    <row r="93" spans="2:7" x14ac:dyDescent="0.25">
      <c r="B93" t="s">
        <v>139</v>
      </c>
      <c r="D93">
        <v>421</v>
      </c>
      <c r="E93" s="44">
        <f t="shared" si="0"/>
        <v>1.1307173743721968E-2</v>
      </c>
      <c r="F93" s="45">
        <f t="shared" si="1"/>
        <v>17</v>
      </c>
      <c r="G93" s="45"/>
    </row>
    <row r="94" spans="2:7" x14ac:dyDescent="0.25">
      <c r="B94" t="s">
        <v>140</v>
      </c>
      <c r="D94">
        <v>659</v>
      </c>
      <c r="E94" s="44">
        <f t="shared" si="0"/>
        <v>1.7699352724733435E-2</v>
      </c>
      <c r="F94" s="45">
        <f t="shared" si="1"/>
        <v>27</v>
      </c>
      <c r="G94" s="45"/>
    </row>
    <row r="95" spans="2:7" x14ac:dyDescent="0.25">
      <c r="B95" t="s">
        <v>141</v>
      </c>
      <c r="D95">
        <v>799</v>
      </c>
      <c r="E95" s="44">
        <f t="shared" si="0"/>
        <v>2.1459458007681356E-2</v>
      </c>
      <c r="F95" s="45">
        <f t="shared" si="1"/>
        <v>33</v>
      </c>
      <c r="G95" s="45"/>
    </row>
    <row r="96" spans="2:7" x14ac:dyDescent="0.25">
      <c r="B96" t="s">
        <v>142</v>
      </c>
      <c r="D96">
        <v>854</v>
      </c>
      <c r="E96" s="44">
        <f t="shared" si="0"/>
        <v>2.2936642225982327E-2</v>
      </c>
      <c r="F96" s="45">
        <f t="shared" si="1"/>
        <v>35</v>
      </c>
      <c r="G96" s="45"/>
    </row>
    <row r="97" spans="2:7" x14ac:dyDescent="0.25">
      <c r="B97" t="s">
        <v>143</v>
      </c>
      <c r="D97">
        <v>371</v>
      </c>
      <c r="E97" s="44">
        <f t="shared" si="0"/>
        <v>9.9642789998119954E-3</v>
      </c>
      <c r="F97" s="45">
        <f t="shared" si="1"/>
        <v>15</v>
      </c>
      <c r="G97" s="45"/>
    </row>
    <row r="98" spans="2:7" x14ac:dyDescent="0.25">
      <c r="B98" t="s">
        <v>144</v>
      </c>
      <c r="D98">
        <v>712</v>
      </c>
      <c r="E98" s="44">
        <f t="shared" si="0"/>
        <v>1.9122821153278007E-2</v>
      </c>
      <c r="F98" s="45">
        <f t="shared" si="1"/>
        <v>29</v>
      </c>
      <c r="G98" s="45"/>
    </row>
    <row r="99" spans="2:7" x14ac:dyDescent="0.25">
      <c r="B99" t="s">
        <v>145</v>
      </c>
      <c r="D99">
        <v>2473</v>
      </c>
      <c r="E99" s="44">
        <f t="shared" si="0"/>
        <v>6.6419574033787232E-2</v>
      </c>
      <c r="F99" s="45">
        <f t="shared" si="1"/>
        <v>100</v>
      </c>
      <c r="G99" s="45"/>
    </row>
    <row r="100" spans="2:7" x14ac:dyDescent="0.25">
      <c r="B100" t="s">
        <v>146</v>
      </c>
      <c r="D100">
        <v>344</v>
      </c>
      <c r="E100" s="44">
        <f t="shared" si="0"/>
        <v>9.2391158381006089E-3</v>
      </c>
      <c r="F100" s="45">
        <f t="shared" si="1"/>
        <v>14</v>
      </c>
      <c r="G100" s="45"/>
    </row>
    <row r="101" spans="2:7" x14ac:dyDescent="0.25">
      <c r="B101" t="s">
        <v>147</v>
      </c>
      <c r="D101">
        <v>967</v>
      </c>
      <c r="E101" s="44">
        <f t="shared" si="0"/>
        <v>2.5971584347218864E-2</v>
      </c>
      <c r="F101" s="45">
        <f t="shared" si="1"/>
        <v>39</v>
      </c>
      <c r="G101" s="45"/>
    </row>
    <row r="102" spans="2:7" x14ac:dyDescent="0.25">
      <c r="B102" t="s">
        <v>148</v>
      </c>
      <c r="D102">
        <v>1247</v>
      </c>
      <c r="E102" s="44">
        <f t="shared" si="0"/>
        <v>3.3491794913114707E-2</v>
      </c>
      <c r="F102" s="45">
        <f t="shared" si="1"/>
        <v>51</v>
      </c>
      <c r="G102" s="45"/>
    </row>
    <row r="103" spans="2:7" x14ac:dyDescent="0.25">
      <c r="B103" t="s">
        <v>149</v>
      </c>
      <c r="D103">
        <v>532</v>
      </c>
      <c r="E103" s="44">
        <f t="shared" si="0"/>
        <v>1.4288400075202106E-2</v>
      </c>
      <c r="F103" s="45">
        <f t="shared" si="1"/>
        <v>22</v>
      </c>
      <c r="G103" s="45"/>
    </row>
    <row r="104" spans="2:7" x14ac:dyDescent="0.25">
      <c r="B104" t="s">
        <v>150</v>
      </c>
      <c r="D104">
        <v>841</v>
      </c>
      <c r="E104" s="44">
        <f t="shared" si="0"/>
        <v>2.2587489592565735E-2</v>
      </c>
      <c r="F104" s="45">
        <f t="shared" si="1"/>
        <v>34</v>
      </c>
      <c r="G104" s="45"/>
    </row>
    <row r="105" spans="2:7" x14ac:dyDescent="0.25">
      <c r="B105" t="s">
        <v>151</v>
      </c>
      <c r="D105">
        <v>821</v>
      </c>
      <c r="E105" s="44">
        <f t="shared" si="0"/>
        <v>2.2050331695001747E-2</v>
      </c>
      <c r="F105" s="45">
        <f t="shared" si="1"/>
        <v>34</v>
      </c>
      <c r="G105" s="45"/>
    </row>
    <row r="106" spans="2:7" x14ac:dyDescent="0.25">
      <c r="B106" t="s">
        <v>152</v>
      </c>
      <c r="D106">
        <v>1598</v>
      </c>
      <c r="E106" s="44">
        <f t="shared" si="0"/>
        <v>4.2918916015362713E-2</v>
      </c>
      <c r="F106" s="45">
        <f t="shared" si="1"/>
        <v>65</v>
      </c>
      <c r="G106" s="45"/>
    </row>
    <row r="107" spans="2:7" x14ac:dyDescent="0.25">
      <c r="B107" t="s">
        <v>153</v>
      </c>
      <c r="D107">
        <v>218</v>
      </c>
      <c r="E107" s="44">
        <f t="shared" si="0"/>
        <v>5.8550210834474791E-3</v>
      </c>
      <c r="F107" s="45">
        <f t="shared" si="1"/>
        <v>9</v>
      </c>
      <c r="G107" s="45"/>
    </row>
    <row r="108" spans="2:7" x14ac:dyDescent="0.25">
      <c r="B108" t="s">
        <v>154</v>
      </c>
      <c r="D108">
        <v>449</v>
      </c>
      <c r="E108" s="44">
        <f t="shared" si="0"/>
        <v>1.2059194800311552E-2</v>
      </c>
      <c r="F108" s="45">
        <f t="shared" si="1"/>
        <v>19</v>
      </c>
      <c r="G108" s="45"/>
    </row>
    <row r="109" spans="2:7" x14ac:dyDescent="0.25">
      <c r="B109" t="s">
        <v>155</v>
      </c>
      <c r="D109">
        <v>2804</v>
      </c>
      <c r="E109" s="44">
        <f t="shared" si="0"/>
        <v>7.5309537238471252E-2</v>
      </c>
      <c r="F109" s="45">
        <f t="shared" si="1"/>
        <v>113</v>
      </c>
      <c r="G109" s="45"/>
    </row>
    <row r="110" spans="2:7" x14ac:dyDescent="0.25">
      <c r="B110" t="s">
        <v>156</v>
      </c>
      <c r="D110">
        <v>1412</v>
      </c>
      <c r="E110" s="44">
        <f t="shared" si="0"/>
        <v>3.7923347568017622E-2</v>
      </c>
      <c r="F110" s="45">
        <f t="shared" si="1"/>
        <v>57</v>
      </c>
      <c r="G110" s="45"/>
    </row>
    <row r="111" spans="2:7" x14ac:dyDescent="0.25">
      <c r="B111" t="s">
        <v>157</v>
      </c>
      <c r="D111">
        <v>4812</v>
      </c>
      <c r="E111" s="44">
        <f t="shared" si="0"/>
        <v>0.12924019015389573</v>
      </c>
      <c r="F111" s="45">
        <f t="shared" si="1"/>
        <v>194</v>
      </c>
      <c r="G111" s="45"/>
    </row>
    <row r="112" spans="2:7" x14ac:dyDescent="0.25">
      <c r="B112" t="s">
        <v>158</v>
      </c>
      <c r="D112">
        <v>779</v>
      </c>
      <c r="E112" s="44">
        <f t="shared" si="0"/>
        <v>2.0922300110117368E-2</v>
      </c>
      <c r="F112" s="45">
        <f t="shared" si="1"/>
        <v>32</v>
      </c>
      <c r="G112" s="45"/>
    </row>
    <row r="114" spans="1:3" ht="15.75" x14ac:dyDescent="0.25">
      <c r="A114" s="41" t="s">
        <v>161</v>
      </c>
    </row>
    <row r="115" spans="1:3" ht="18.75" x14ac:dyDescent="0.3">
      <c r="A115" s="42" t="s">
        <v>89</v>
      </c>
      <c r="B115" t="s">
        <v>162</v>
      </c>
    </row>
    <row r="117" spans="1:3" ht="18.75" x14ac:dyDescent="0.3">
      <c r="A117" s="42" t="s">
        <v>90</v>
      </c>
      <c r="B117" t="s">
        <v>163</v>
      </c>
    </row>
    <row r="118" spans="1:3" x14ac:dyDescent="0.25">
      <c r="C118" s="8" t="s">
        <v>165</v>
      </c>
    </row>
    <row r="119" spans="1:3" x14ac:dyDescent="0.25">
      <c r="B119" t="s">
        <v>120</v>
      </c>
    </row>
    <row r="120" spans="1:3" x14ac:dyDescent="0.25">
      <c r="B120" t="s">
        <v>121</v>
      </c>
    </row>
    <row r="122" spans="1:3" x14ac:dyDescent="0.25">
      <c r="B122" s="40" t="s">
        <v>122</v>
      </c>
    </row>
    <row r="123" spans="1:3" x14ac:dyDescent="0.25">
      <c r="B123" t="s">
        <v>166</v>
      </c>
    </row>
    <row r="124" spans="1:3" x14ac:dyDescent="0.25">
      <c r="B124" t="s">
        <v>167</v>
      </c>
    </row>
    <row r="125" spans="1:3" x14ac:dyDescent="0.25">
      <c r="B125" t="s">
        <v>123</v>
      </c>
    </row>
    <row r="127" spans="1:3" ht="15.75" x14ac:dyDescent="0.25">
      <c r="A127" s="41" t="s">
        <v>236</v>
      </c>
    </row>
    <row r="128" spans="1:3" ht="18.75" x14ac:dyDescent="0.3">
      <c r="A128" s="42" t="s">
        <v>89</v>
      </c>
      <c r="B128" t="s">
        <v>168</v>
      </c>
    </row>
    <row r="130" spans="1:10" ht="18.75" x14ac:dyDescent="0.3">
      <c r="A130" s="42" t="s">
        <v>90</v>
      </c>
      <c r="B130" t="s">
        <v>258</v>
      </c>
    </row>
    <row r="131" spans="1:10" x14ac:dyDescent="0.25">
      <c r="B131" t="s">
        <v>259</v>
      </c>
      <c r="C131" s="8"/>
    </row>
    <row r="132" spans="1:10" x14ac:dyDescent="0.25">
      <c r="B132" t="s">
        <v>169</v>
      </c>
    </row>
    <row r="135" spans="1:10" x14ac:dyDescent="0.25">
      <c r="B135" s="40" t="s">
        <v>255</v>
      </c>
    </row>
    <row r="136" spans="1:10" ht="49.5" thickBot="1" x14ac:dyDescent="0.3">
      <c r="B136" s="46" t="s">
        <v>159</v>
      </c>
      <c r="C136" s="47"/>
      <c r="D136" s="46" t="s">
        <v>170</v>
      </c>
      <c r="E136" s="46" t="s">
        <v>260</v>
      </c>
      <c r="F136" s="46" t="s">
        <v>256</v>
      </c>
      <c r="G136" s="46" t="s">
        <v>257</v>
      </c>
      <c r="J136" s="73"/>
    </row>
    <row r="137" spans="1:10" x14ac:dyDescent="0.25">
      <c r="B137" t="s">
        <v>129</v>
      </c>
      <c r="D137" s="110">
        <v>9774</v>
      </c>
      <c r="E137" s="110">
        <v>37470</v>
      </c>
      <c r="F137" s="110">
        <f>E137+1</f>
        <v>37471</v>
      </c>
      <c r="G137" s="60">
        <f>F137/D137</f>
        <v>3.8337425823613671</v>
      </c>
    </row>
    <row r="138" spans="1:10" x14ac:dyDescent="0.25">
      <c r="B138" t="s">
        <v>130</v>
      </c>
      <c r="D138" s="110">
        <v>84</v>
      </c>
      <c r="E138" s="110">
        <v>440</v>
      </c>
      <c r="F138" s="110">
        <f t="shared" ref="F138:F166" si="2">E138+1</f>
        <v>441</v>
      </c>
      <c r="G138" s="60">
        <f t="shared" ref="G138:G166" si="3">F138/D138</f>
        <v>5.25</v>
      </c>
    </row>
    <row r="139" spans="1:10" x14ac:dyDescent="0.25">
      <c r="B139" t="s">
        <v>131</v>
      </c>
      <c r="D139" s="110">
        <v>3905</v>
      </c>
      <c r="E139" s="110">
        <v>6549</v>
      </c>
      <c r="F139" s="110">
        <f t="shared" si="2"/>
        <v>6550</v>
      </c>
      <c r="G139" s="60">
        <f t="shared" si="3"/>
        <v>1.6773367477592829</v>
      </c>
    </row>
    <row r="140" spans="1:10" x14ac:dyDescent="0.25">
      <c r="B140" t="s">
        <v>132</v>
      </c>
      <c r="D140" s="110">
        <v>12090</v>
      </c>
      <c r="E140" s="110">
        <v>61358</v>
      </c>
      <c r="F140" s="110">
        <f t="shared" si="2"/>
        <v>61359</v>
      </c>
      <c r="G140" s="60">
        <f t="shared" si="3"/>
        <v>5.0751861042183624</v>
      </c>
    </row>
    <row r="141" spans="1:10" x14ac:dyDescent="0.25">
      <c r="B141" t="s">
        <v>133</v>
      </c>
      <c r="D141" s="110">
        <v>21245</v>
      </c>
      <c r="E141" s="110">
        <v>757299</v>
      </c>
      <c r="F141" s="110">
        <f t="shared" si="2"/>
        <v>757300</v>
      </c>
      <c r="G141" s="60">
        <f t="shared" si="3"/>
        <v>35.646034361026125</v>
      </c>
    </row>
    <row r="142" spans="1:10" x14ac:dyDescent="0.25">
      <c r="B142" t="s">
        <v>134</v>
      </c>
      <c r="D142" s="110">
        <v>19050</v>
      </c>
      <c r="E142" s="110">
        <v>139880</v>
      </c>
      <c r="F142" s="110">
        <f t="shared" si="2"/>
        <v>139881</v>
      </c>
      <c r="G142" s="60">
        <f t="shared" si="3"/>
        <v>7.3428346456692912</v>
      </c>
    </row>
    <row r="143" spans="1:10" x14ac:dyDescent="0.25">
      <c r="B143" t="s">
        <v>135</v>
      </c>
      <c r="D143" s="110">
        <v>14765</v>
      </c>
      <c r="E143" s="110">
        <v>87049</v>
      </c>
      <c r="F143" s="110">
        <f t="shared" si="2"/>
        <v>87050</v>
      </c>
      <c r="G143" s="60">
        <f t="shared" si="3"/>
        <v>5.895699288858788</v>
      </c>
    </row>
    <row r="144" spans="1:10" x14ac:dyDescent="0.25">
      <c r="B144" t="s">
        <v>136</v>
      </c>
      <c r="D144" s="110">
        <v>13646</v>
      </c>
      <c r="E144" s="110">
        <v>520222</v>
      </c>
      <c r="F144" s="110">
        <f t="shared" si="2"/>
        <v>520223</v>
      </c>
      <c r="G144" s="60">
        <f t="shared" si="3"/>
        <v>38.122746592408035</v>
      </c>
    </row>
    <row r="145" spans="2:7" x14ac:dyDescent="0.25">
      <c r="B145" t="s">
        <v>137</v>
      </c>
      <c r="D145" s="110">
        <v>15691</v>
      </c>
      <c r="E145" s="110">
        <v>34001</v>
      </c>
      <c r="F145" s="110">
        <f t="shared" si="2"/>
        <v>34002</v>
      </c>
      <c r="G145" s="60">
        <f t="shared" si="3"/>
        <v>2.1669746988719649</v>
      </c>
    </row>
    <row r="146" spans="2:7" x14ac:dyDescent="0.25">
      <c r="B146" t="s">
        <v>138</v>
      </c>
      <c r="D146" s="110">
        <v>6887</v>
      </c>
      <c r="E146" s="110">
        <v>29011</v>
      </c>
      <c r="F146" s="110">
        <f t="shared" si="2"/>
        <v>29012</v>
      </c>
      <c r="G146" s="60">
        <f t="shared" si="3"/>
        <v>4.212574415565558</v>
      </c>
    </row>
    <row r="147" spans="2:7" x14ac:dyDescent="0.25">
      <c r="B147" t="s">
        <v>139</v>
      </c>
      <c r="D147" s="110">
        <v>4382</v>
      </c>
      <c r="E147" s="110">
        <v>26001</v>
      </c>
      <c r="F147" s="110">
        <f t="shared" si="2"/>
        <v>26002</v>
      </c>
      <c r="G147" s="60">
        <f t="shared" si="3"/>
        <v>5.9338201734367866</v>
      </c>
    </row>
    <row r="148" spans="2:7" x14ac:dyDescent="0.25">
      <c r="B148" t="s">
        <v>140</v>
      </c>
      <c r="D148" s="110">
        <v>4118</v>
      </c>
      <c r="E148" s="110">
        <v>13100</v>
      </c>
      <c r="F148" s="110">
        <f t="shared" si="2"/>
        <v>13101</v>
      </c>
      <c r="G148" s="60">
        <f t="shared" si="3"/>
        <v>3.1813987372510928</v>
      </c>
    </row>
    <row r="149" spans="2:7" x14ac:dyDescent="0.25">
      <c r="B149" t="s">
        <v>141</v>
      </c>
      <c r="D149" s="110">
        <v>6867</v>
      </c>
      <c r="E149" s="110">
        <v>31957</v>
      </c>
      <c r="F149" s="110">
        <f t="shared" si="2"/>
        <v>31958</v>
      </c>
      <c r="G149" s="60">
        <f t="shared" si="3"/>
        <v>4.6538517547691862</v>
      </c>
    </row>
    <row r="150" spans="2:7" x14ac:dyDescent="0.25">
      <c r="B150" t="s">
        <v>142</v>
      </c>
      <c r="D150" s="110">
        <v>11780</v>
      </c>
      <c r="E150" s="110">
        <v>5869</v>
      </c>
      <c r="F150" s="110">
        <f t="shared" si="2"/>
        <v>5870</v>
      </c>
      <c r="G150" s="60">
        <f t="shared" si="3"/>
        <v>0.49830220713073003</v>
      </c>
    </row>
    <row r="151" spans="2:7" x14ac:dyDescent="0.25">
      <c r="B151" t="s">
        <v>143</v>
      </c>
      <c r="D151" s="110">
        <v>4770</v>
      </c>
      <c r="E151" s="110">
        <v>29615</v>
      </c>
      <c r="F151" s="110">
        <f t="shared" si="2"/>
        <v>29616</v>
      </c>
      <c r="G151" s="60">
        <f t="shared" si="3"/>
        <v>6.2088050314465413</v>
      </c>
    </row>
    <row r="152" spans="2:7" x14ac:dyDescent="0.25">
      <c r="B152" t="s">
        <v>144</v>
      </c>
      <c r="D152" s="110">
        <v>4666</v>
      </c>
      <c r="E152" s="110">
        <v>9189</v>
      </c>
      <c r="F152" s="110">
        <f t="shared" si="2"/>
        <v>9190</v>
      </c>
      <c r="G152" s="60">
        <f t="shared" si="3"/>
        <v>1.9695670810115731</v>
      </c>
    </row>
    <row r="153" spans="2:7" x14ac:dyDescent="0.25">
      <c r="B153" t="s">
        <v>145</v>
      </c>
      <c r="D153" s="110">
        <v>11423</v>
      </c>
      <c r="E153" s="110">
        <v>275630</v>
      </c>
      <c r="F153" s="110">
        <f t="shared" si="2"/>
        <v>275631</v>
      </c>
      <c r="G153" s="60">
        <f t="shared" si="3"/>
        <v>24.129475619364442</v>
      </c>
    </row>
    <row r="154" spans="2:7" x14ac:dyDescent="0.25">
      <c r="B154" t="s">
        <v>146</v>
      </c>
      <c r="D154" s="110">
        <v>4869</v>
      </c>
      <c r="E154" s="110">
        <v>6235</v>
      </c>
      <c r="F154" s="110">
        <f t="shared" si="2"/>
        <v>6236</v>
      </c>
      <c r="G154" s="60">
        <f t="shared" si="3"/>
        <v>1.2807558020127336</v>
      </c>
    </row>
    <row r="155" spans="2:7" x14ac:dyDescent="0.25">
      <c r="B155" t="s">
        <v>147</v>
      </c>
      <c r="D155" s="110">
        <v>5229</v>
      </c>
      <c r="E155" s="110">
        <v>7444</v>
      </c>
      <c r="F155" s="110">
        <f t="shared" si="2"/>
        <v>7445</v>
      </c>
      <c r="G155" s="60">
        <f t="shared" si="3"/>
        <v>1.4237903996940142</v>
      </c>
    </row>
    <row r="156" spans="2:7" x14ac:dyDescent="0.25">
      <c r="B156" t="s">
        <v>148</v>
      </c>
      <c r="D156" s="110">
        <v>8231</v>
      </c>
      <c r="E156" s="110">
        <v>43912</v>
      </c>
      <c r="F156" s="110">
        <f t="shared" si="2"/>
        <v>43913</v>
      </c>
      <c r="G156" s="60">
        <f t="shared" si="3"/>
        <v>5.3350747175312838</v>
      </c>
    </row>
    <row r="157" spans="2:7" x14ac:dyDescent="0.25">
      <c r="B157" t="s">
        <v>149</v>
      </c>
      <c r="D157" s="110">
        <v>4568</v>
      </c>
      <c r="E157" s="110">
        <v>1993</v>
      </c>
      <c r="F157" s="110">
        <f t="shared" si="2"/>
        <v>1994</v>
      </c>
      <c r="G157" s="60">
        <f t="shared" si="3"/>
        <v>0.43651488616462347</v>
      </c>
    </row>
    <row r="158" spans="2:7" x14ac:dyDescent="0.25">
      <c r="B158" t="s">
        <v>150</v>
      </c>
      <c r="D158" s="110">
        <v>11962</v>
      </c>
      <c r="E158" s="110">
        <v>28940</v>
      </c>
      <c r="F158" s="110">
        <f t="shared" si="2"/>
        <v>28941</v>
      </c>
      <c r="G158" s="60">
        <f t="shared" si="3"/>
        <v>2.419411469653904</v>
      </c>
    </row>
    <row r="159" spans="2:7" x14ac:dyDescent="0.25">
      <c r="B159" t="s">
        <v>151</v>
      </c>
      <c r="D159" s="110">
        <v>5622</v>
      </c>
      <c r="E159" s="110">
        <v>111026</v>
      </c>
      <c r="F159" s="110">
        <f t="shared" si="2"/>
        <v>111027</v>
      </c>
      <c r="G159" s="60">
        <f t="shared" si="3"/>
        <v>19.748665955176094</v>
      </c>
    </row>
    <row r="160" spans="2:7" x14ac:dyDescent="0.25">
      <c r="B160" t="s">
        <v>152</v>
      </c>
      <c r="D160" s="110">
        <v>12090</v>
      </c>
      <c r="E160" s="110">
        <v>35803</v>
      </c>
      <c r="F160" s="110">
        <f t="shared" si="2"/>
        <v>35804</v>
      </c>
      <c r="G160" s="60">
        <f t="shared" si="3"/>
        <v>2.9614557485525226</v>
      </c>
    </row>
    <row r="161" spans="1:7" x14ac:dyDescent="0.25">
      <c r="B161" t="s">
        <v>153</v>
      </c>
      <c r="D161" s="110">
        <v>2204</v>
      </c>
      <c r="E161" s="110">
        <v>10108</v>
      </c>
      <c r="F161" s="110">
        <f t="shared" si="2"/>
        <v>10109</v>
      </c>
      <c r="G161" s="60">
        <f t="shared" si="3"/>
        <v>4.5866606170598914</v>
      </c>
    </row>
    <row r="162" spans="1:7" x14ac:dyDescent="0.25">
      <c r="B162" t="s">
        <v>154</v>
      </c>
      <c r="D162" s="110">
        <v>4995</v>
      </c>
      <c r="E162" s="110">
        <v>56702</v>
      </c>
      <c r="F162" s="110">
        <f t="shared" si="2"/>
        <v>56703</v>
      </c>
      <c r="G162" s="60">
        <f t="shared" si="3"/>
        <v>11.351951951951952</v>
      </c>
    </row>
    <row r="163" spans="1:7" x14ac:dyDescent="0.25">
      <c r="B163" t="s">
        <v>155</v>
      </c>
      <c r="D163" s="110">
        <v>13902</v>
      </c>
      <c r="E163" s="110">
        <v>778617</v>
      </c>
      <c r="F163" s="110">
        <f t="shared" si="2"/>
        <v>778618</v>
      </c>
      <c r="G163" s="60">
        <f t="shared" si="3"/>
        <v>56.007624802186733</v>
      </c>
    </row>
    <row r="164" spans="1:7" x14ac:dyDescent="0.25">
      <c r="B164" t="s">
        <v>156</v>
      </c>
      <c r="D164" s="110">
        <v>8051</v>
      </c>
      <c r="E164" s="110">
        <v>67648</v>
      </c>
      <c r="F164" s="110">
        <f t="shared" si="2"/>
        <v>67649</v>
      </c>
      <c r="G164" s="60">
        <f t="shared" si="3"/>
        <v>8.4025586883616938</v>
      </c>
    </row>
    <row r="165" spans="1:7" x14ac:dyDescent="0.25">
      <c r="B165" t="s">
        <v>157</v>
      </c>
      <c r="D165" s="110">
        <v>17146</v>
      </c>
      <c r="E165" s="110">
        <v>538295</v>
      </c>
      <c r="F165" s="110">
        <f t="shared" si="2"/>
        <v>538296</v>
      </c>
      <c r="G165" s="60">
        <f t="shared" si="3"/>
        <v>31.394844278548934</v>
      </c>
    </row>
    <row r="166" spans="1:7" x14ac:dyDescent="0.25">
      <c r="B166" t="s">
        <v>158</v>
      </c>
      <c r="D166" s="110">
        <v>6345</v>
      </c>
      <c r="E166" s="110">
        <v>129856</v>
      </c>
      <c r="F166" s="110">
        <f t="shared" si="2"/>
        <v>129857</v>
      </c>
      <c r="G166" s="60">
        <f t="shared" si="3"/>
        <v>20.466036249014973</v>
      </c>
    </row>
    <row r="169" spans="1:7" ht="15.75" x14ac:dyDescent="0.25">
      <c r="A169" s="41" t="s">
        <v>182</v>
      </c>
    </row>
    <row r="170" spans="1:7" ht="18.75" x14ac:dyDescent="0.3">
      <c r="A170" s="42" t="s">
        <v>89</v>
      </c>
      <c r="B170" t="s">
        <v>183</v>
      </c>
    </row>
    <row r="171" spans="1:7" x14ac:dyDescent="0.25">
      <c r="B171" t="s">
        <v>184</v>
      </c>
    </row>
    <row r="173" spans="1:7" ht="18.75" x14ac:dyDescent="0.3">
      <c r="A173" s="42" t="s">
        <v>90</v>
      </c>
      <c r="B173" t="s">
        <v>185</v>
      </c>
    </row>
    <row r="174" spans="1:7" x14ac:dyDescent="0.25">
      <c r="C174" s="8" t="s">
        <v>5</v>
      </c>
    </row>
    <row r="175" spans="1:7" x14ac:dyDescent="0.25">
      <c r="B175" t="s">
        <v>186</v>
      </c>
    </row>
    <row r="176" spans="1:7" x14ac:dyDescent="0.25">
      <c r="B176" t="s">
        <v>187</v>
      </c>
    </row>
    <row r="177" spans="1:3" x14ac:dyDescent="0.25">
      <c r="B177" t="s">
        <v>188</v>
      </c>
    </row>
    <row r="178" spans="1:3" x14ac:dyDescent="0.25">
      <c r="B178" t="s">
        <v>189</v>
      </c>
    </row>
    <row r="179" spans="1:3" x14ac:dyDescent="0.25">
      <c r="B179" t="s">
        <v>190</v>
      </c>
    </row>
    <row r="181" spans="1:3" ht="15.75" x14ac:dyDescent="0.25">
      <c r="A181" s="41" t="s">
        <v>191</v>
      </c>
    </row>
    <row r="182" spans="1:3" ht="18.75" x14ac:dyDescent="0.3">
      <c r="A182" s="42" t="s">
        <v>89</v>
      </c>
      <c r="B182" t="s">
        <v>192</v>
      </c>
    </row>
    <row r="183" spans="1:3" x14ac:dyDescent="0.25">
      <c r="B183" t="s">
        <v>193</v>
      </c>
    </row>
    <row r="185" spans="1:3" ht="18.75" x14ac:dyDescent="0.3">
      <c r="A185" s="42" t="s">
        <v>90</v>
      </c>
      <c r="B185" t="s">
        <v>185</v>
      </c>
    </row>
    <row r="186" spans="1:3" x14ac:dyDescent="0.25">
      <c r="C186" s="8" t="s">
        <v>26</v>
      </c>
    </row>
    <row r="187" spans="1:3" x14ac:dyDescent="0.25">
      <c r="B187" t="s">
        <v>194</v>
      </c>
    </row>
    <row r="188" spans="1:3" x14ac:dyDescent="0.25">
      <c r="B188" t="s">
        <v>195</v>
      </c>
    </row>
    <row r="189" spans="1:3" x14ac:dyDescent="0.25">
      <c r="B189" t="s">
        <v>196</v>
      </c>
    </row>
    <row r="190" spans="1:3" x14ac:dyDescent="0.25">
      <c r="B190" t="s">
        <v>197</v>
      </c>
    </row>
    <row r="191" spans="1:3" x14ac:dyDescent="0.25">
      <c r="B191" t="s">
        <v>198</v>
      </c>
    </row>
    <row r="192" spans="1:3" x14ac:dyDescent="0.25">
      <c r="B192" t="s">
        <v>199</v>
      </c>
    </row>
    <row r="193" spans="1:3" x14ac:dyDescent="0.25">
      <c r="B193" t="s">
        <v>200</v>
      </c>
    </row>
    <row r="194" spans="1:3" x14ac:dyDescent="0.25">
      <c r="B194" t="s">
        <v>201</v>
      </c>
    </row>
    <row r="195" spans="1:3" x14ac:dyDescent="0.25">
      <c r="B195" t="s">
        <v>202</v>
      </c>
    </row>
    <row r="196" spans="1:3" x14ac:dyDescent="0.25">
      <c r="B196" t="s">
        <v>203</v>
      </c>
    </row>
    <row r="198" spans="1:3" ht="15.75" x14ac:dyDescent="0.25">
      <c r="A198" s="41" t="s">
        <v>204</v>
      </c>
    </row>
    <row r="199" spans="1:3" ht="18.75" x14ac:dyDescent="0.3">
      <c r="A199" s="42" t="s">
        <v>89</v>
      </c>
      <c r="B199" t="s">
        <v>205</v>
      </c>
    </row>
    <row r="200" spans="1:3" x14ac:dyDescent="0.25">
      <c r="B200" t="s">
        <v>193</v>
      </c>
    </row>
    <row r="202" spans="1:3" ht="18.75" x14ac:dyDescent="0.3">
      <c r="A202" s="42" t="s">
        <v>90</v>
      </c>
      <c r="B202" t="s">
        <v>185</v>
      </c>
    </row>
    <row r="203" spans="1:3" x14ac:dyDescent="0.25">
      <c r="C203" s="8" t="s">
        <v>179</v>
      </c>
    </row>
    <row r="204" spans="1:3" x14ac:dyDescent="0.25">
      <c r="B204" t="s">
        <v>206</v>
      </c>
    </row>
    <row r="205" spans="1:3" x14ac:dyDescent="0.25">
      <c r="B205" t="s">
        <v>207</v>
      </c>
    </row>
    <row r="206" spans="1:3" x14ac:dyDescent="0.25">
      <c r="B206" t="s">
        <v>208</v>
      </c>
    </row>
    <row r="207" spans="1:3" x14ac:dyDescent="0.25">
      <c r="B207" t="s">
        <v>209</v>
      </c>
    </row>
    <row r="208" spans="1:3" x14ac:dyDescent="0.25">
      <c r="B208" t="s">
        <v>210</v>
      </c>
    </row>
    <row r="209" spans="1:7" x14ac:dyDescent="0.25">
      <c r="B209" t="s">
        <v>211</v>
      </c>
    </row>
    <row r="211" spans="1:7" ht="15.75" x14ac:dyDescent="0.25">
      <c r="A211" s="41" t="s">
        <v>212</v>
      </c>
    </row>
    <row r="212" spans="1:7" ht="18.75" x14ac:dyDescent="0.3">
      <c r="A212" s="42" t="s">
        <v>89</v>
      </c>
      <c r="B212" t="s">
        <v>213</v>
      </c>
    </row>
    <row r="213" spans="1:7" x14ac:dyDescent="0.25">
      <c r="B213" t="s">
        <v>214</v>
      </c>
    </row>
    <row r="215" spans="1:7" ht="18.75" x14ac:dyDescent="0.3">
      <c r="A215" s="42" t="s">
        <v>90</v>
      </c>
      <c r="B215" t="s">
        <v>185</v>
      </c>
    </row>
    <row r="216" spans="1:7" x14ac:dyDescent="0.25">
      <c r="C216" s="8" t="s">
        <v>5</v>
      </c>
    </row>
    <row r="217" spans="1:7" x14ac:dyDescent="0.25">
      <c r="C217" s="79" t="s">
        <v>215</v>
      </c>
      <c r="D217" s="80"/>
      <c r="E217" s="80"/>
      <c r="F217" s="80"/>
      <c r="G217" s="81"/>
    </row>
    <row r="218" spans="1:7" x14ac:dyDescent="0.25">
      <c r="B218" t="s">
        <v>216</v>
      </c>
    </row>
    <row r="219" spans="1:7" x14ac:dyDescent="0.25">
      <c r="B219" t="s">
        <v>217</v>
      </c>
    </row>
    <row r="220" spans="1:7" x14ac:dyDescent="0.25">
      <c r="B220" t="s">
        <v>218</v>
      </c>
    </row>
    <row r="221" spans="1:7" x14ac:dyDescent="0.25">
      <c r="B221" t="s">
        <v>219</v>
      </c>
    </row>
    <row r="222" spans="1:7" x14ac:dyDescent="0.25">
      <c r="B222" t="s">
        <v>220</v>
      </c>
    </row>
    <row r="224" spans="1:7" ht="15.75" x14ac:dyDescent="0.25">
      <c r="A224" s="41" t="s">
        <v>238</v>
      </c>
    </row>
    <row r="225" spans="1:13" ht="18.75" x14ac:dyDescent="0.3">
      <c r="A225" s="42" t="s">
        <v>89</v>
      </c>
      <c r="B225" t="s">
        <v>239</v>
      </c>
      <c r="I225" s="74"/>
      <c r="M225" s="74"/>
    </row>
    <row r="226" spans="1:13" x14ac:dyDescent="0.25">
      <c r="B226" t="s">
        <v>240</v>
      </c>
      <c r="M226" s="75"/>
    </row>
    <row r="228" spans="1:13" ht="18.75" x14ac:dyDescent="0.3">
      <c r="A228" s="42" t="s">
        <v>90</v>
      </c>
      <c r="B228" t="s">
        <v>241</v>
      </c>
    </row>
    <row r="229" spans="1:13" x14ac:dyDescent="0.25">
      <c r="B229" t="s">
        <v>242</v>
      </c>
      <c r="C229" s="8"/>
    </row>
    <row r="230" spans="1:13" x14ac:dyDescent="0.25">
      <c r="B230" t="s">
        <v>243</v>
      </c>
    </row>
    <row r="231" spans="1:13" x14ac:dyDescent="0.25">
      <c r="B231" t="s">
        <v>245</v>
      </c>
    </row>
    <row r="232" spans="1:13" x14ac:dyDescent="0.25">
      <c r="B232" t="s">
        <v>246</v>
      </c>
    </row>
  </sheetData>
  <mergeCells count="1">
    <mergeCell ref="C217:G217"/>
  </mergeCells>
  <pageMargins left="0.7" right="0.7" top="0.75" bottom="0.75" header="0.3" footer="0.3"/>
  <pageSetup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showGridLines="0" workbookViewId="0">
      <selection activeCell="B12" sqref="B12"/>
    </sheetView>
  </sheetViews>
  <sheetFormatPr defaultRowHeight="15" x14ac:dyDescent="0.25"/>
  <cols>
    <col min="1" max="1" width="21.7109375" customWidth="1"/>
    <col min="2" max="2" width="74.7109375" customWidth="1"/>
  </cols>
  <sheetData>
    <row r="1" spans="1:2" ht="21" x14ac:dyDescent="0.35">
      <c r="A1" s="68" t="s">
        <v>223</v>
      </c>
      <c r="B1" s="68" t="s">
        <v>224</v>
      </c>
    </row>
    <row r="2" spans="1:2" x14ac:dyDescent="0.25">
      <c r="A2" s="69"/>
      <c r="B2" s="70"/>
    </row>
    <row r="3" spans="1:2" x14ac:dyDescent="0.25">
      <c r="A3" s="69"/>
      <c r="B3" s="70"/>
    </row>
    <row r="4" spans="1:2" x14ac:dyDescent="0.25">
      <c r="A4" s="43"/>
      <c r="B4" s="71"/>
    </row>
    <row r="5" spans="1:2" x14ac:dyDescent="0.25">
      <c r="A5" s="43"/>
      <c r="B5" s="71"/>
    </row>
    <row r="6" spans="1:2" x14ac:dyDescent="0.25">
      <c r="A6" s="43"/>
      <c r="B6" s="71"/>
    </row>
    <row r="7" spans="1:2" x14ac:dyDescent="0.25">
      <c r="A7" s="43"/>
      <c r="B7" s="71"/>
    </row>
    <row r="8" spans="1:2" x14ac:dyDescent="0.25">
      <c r="A8" s="43"/>
      <c r="B8" s="71"/>
    </row>
    <row r="9" spans="1:2" x14ac:dyDescent="0.25">
      <c r="A9" s="43"/>
      <c r="B9" s="71"/>
    </row>
    <row r="10" spans="1:2" x14ac:dyDescent="0.25">
      <c r="A10" s="43"/>
      <c r="B10" s="71"/>
    </row>
    <row r="11" spans="1:2" x14ac:dyDescent="0.25">
      <c r="A11" s="11"/>
      <c r="B11" s="4"/>
    </row>
    <row r="12" spans="1:2" x14ac:dyDescent="0.25">
      <c r="A12" s="11"/>
      <c r="B12" s="4"/>
    </row>
    <row r="13" spans="1:2" x14ac:dyDescent="0.25">
      <c r="A13" s="11"/>
      <c r="B13" s="4"/>
    </row>
    <row r="14" spans="1:2" x14ac:dyDescent="0.25">
      <c r="A14" s="11"/>
      <c r="B14" s="4"/>
    </row>
    <row r="15" spans="1:2" x14ac:dyDescent="0.25">
      <c r="A15" s="4"/>
      <c r="B15" s="4"/>
    </row>
    <row r="16" spans="1:2" x14ac:dyDescent="0.25">
      <c r="A16" s="4"/>
      <c r="B16" s="4"/>
    </row>
    <row r="17" spans="1:2" x14ac:dyDescent="0.25">
      <c r="A17" s="4"/>
      <c r="B17" s="4"/>
    </row>
    <row r="18" spans="1:2" x14ac:dyDescent="0.25">
      <c r="A18" s="4"/>
      <c r="B18" s="4"/>
    </row>
    <row r="19" spans="1:2" x14ac:dyDescent="0.25">
      <c r="A19" s="4"/>
      <c r="B19" s="4"/>
    </row>
    <row r="20" spans="1:2" x14ac:dyDescent="0.25">
      <c r="A20" s="4"/>
      <c r="B20" s="4"/>
    </row>
    <row r="21" spans="1:2" x14ac:dyDescent="0.25">
      <c r="A21" s="4"/>
      <c r="B21" s="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Spark of Excellence</vt:lpstr>
      <vt:lpstr>Guidlines</vt:lpstr>
      <vt:lpstr>Revision Log</vt:lpstr>
    </vt:vector>
  </TitlesOfParts>
  <Company>AT&amp;T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FOSTER, JAY W</dc:creator>
  <cp:lastModifiedBy>FOSTER, JAY W</cp:lastModifiedBy>
  <cp:lastPrinted>2016-02-10T22:21:42Z</cp:lastPrinted>
  <dcterms:created xsi:type="dcterms:W3CDTF">2016-02-05T03:01:27Z</dcterms:created>
  <dcterms:modified xsi:type="dcterms:W3CDTF">2017-06-12T00:56:22Z</dcterms:modified>
</cp:coreProperties>
</file>