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CM3264\Documents\Pioneers\Awards Info\Award Applications 2021 versions\"/>
    </mc:Choice>
  </mc:AlternateContent>
  <xr:revisionPtr revIDLastSave="0" documentId="13_ncr:1_{F6DDC481-1D4A-4BB7-9C2F-C494DE6EB51C}" xr6:coauthVersionLast="45" xr6:coauthVersionMax="45" xr10:uidLastSave="{00000000-0000-0000-0000-000000000000}"/>
  <bookViews>
    <workbookView xWindow="-120" yWindow="-120" windowWidth="29040" windowHeight="15840" xr2:uid="{00000000-000D-0000-FFFF-FFFF00000000}"/>
  </bookViews>
  <sheets>
    <sheet name="Spark of Excellence" sheetId="1" r:id="rId1"/>
    <sheet name="Guidlines" sheetId="2" r:id="rId2"/>
    <sheet name="Revision Log"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12" i="1" l="1"/>
  <c r="K58" i="1"/>
  <c r="M21" i="1"/>
  <c r="K21" i="1"/>
  <c r="M127" i="1" l="1"/>
  <c r="M169" i="1" s="1"/>
  <c r="F101" i="2" l="1"/>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00" i="2"/>
  <c r="M64" i="1" l="1"/>
  <c r="M112" i="1" s="1"/>
  <c r="F155" i="2" l="1"/>
  <c r="G155" i="2" s="1"/>
  <c r="F156" i="2"/>
  <c r="G156" i="2" s="1"/>
  <c r="F157" i="2"/>
  <c r="G157" i="2" s="1"/>
  <c r="F158" i="2"/>
  <c r="G158" i="2" s="1"/>
  <c r="F159" i="2"/>
  <c r="G159" i="2" s="1"/>
  <c r="F160" i="2"/>
  <c r="G160" i="2" s="1"/>
  <c r="F161" i="2"/>
  <c r="G161" i="2" s="1"/>
  <c r="F162" i="2"/>
  <c r="G162" i="2" s="1"/>
  <c r="F163" i="2"/>
  <c r="G163" i="2" s="1"/>
  <c r="F164" i="2"/>
  <c r="G164" i="2" s="1"/>
  <c r="F165" i="2"/>
  <c r="G165" i="2" s="1"/>
  <c r="F166" i="2"/>
  <c r="G166" i="2" s="1"/>
  <c r="F167" i="2"/>
  <c r="G167" i="2" s="1"/>
  <c r="F168" i="2"/>
  <c r="G168" i="2" s="1"/>
  <c r="F169" i="2"/>
  <c r="G169" i="2" s="1"/>
  <c r="F170" i="2"/>
  <c r="G170" i="2" s="1"/>
  <c r="F171" i="2"/>
  <c r="G171" i="2" s="1"/>
  <c r="F172" i="2"/>
  <c r="G172" i="2" s="1"/>
  <c r="F173" i="2"/>
  <c r="G173" i="2" s="1"/>
  <c r="F174" i="2"/>
  <c r="G174" i="2" s="1"/>
  <c r="F175" i="2"/>
  <c r="G175" i="2" s="1"/>
  <c r="F176" i="2"/>
  <c r="G176" i="2" s="1"/>
  <c r="F177" i="2"/>
  <c r="G177" i="2" s="1"/>
  <c r="F178" i="2"/>
  <c r="G178" i="2" s="1"/>
  <c r="F179" i="2"/>
  <c r="G179" i="2" s="1"/>
  <c r="F180" i="2"/>
  <c r="G180" i="2" s="1"/>
  <c r="F181" i="2"/>
  <c r="G181" i="2" s="1"/>
  <c r="F182" i="2"/>
  <c r="G182" i="2" s="1"/>
  <c r="F183" i="2"/>
  <c r="G183" i="2" s="1"/>
  <c r="F154" i="2"/>
  <c r="G154" i="2" s="1"/>
  <c r="I42" i="1" l="1"/>
  <c r="M42" i="1" s="1"/>
  <c r="M58" i="1" s="1"/>
  <c r="M4" i="1" s="1"/>
</calcChain>
</file>

<file path=xl/sharedStrings.xml><?xml version="1.0" encoding="utf-8"?>
<sst xmlns="http://schemas.openxmlformats.org/spreadsheetml/2006/main" count="531" uniqueCount="353">
  <si>
    <t>Supporting our Communities through Projects</t>
  </si>
  <si>
    <t>New Projects (never been done before)</t>
  </si>
  <si>
    <t>Provide the name and date of at least 4 projects</t>
  </si>
  <si>
    <t>Project</t>
  </si>
  <si>
    <t>Date</t>
  </si>
  <si>
    <t>Chapter's Choice Projects - Complete 5 Projects</t>
  </si>
  <si>
    <t>Potential Points</t>
  </si>
  <si>
    <t>Total</t>
  </si>
  <si>
    <t>Total:  Supporting our Communities through Projects</t>
  </si>
  <si>
    <t>Having an Engaged Pioneer Base</t>
  </si>
  <si>
    <t>Volunteer Hours Per Member</t>
  </si>
  <si>
    <t>Monthly use of Volunteer Now! Or AT&amp;T Volunteer Portal</t>
  </si>
  <si>
    <t>Activity</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</si>
  <si>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</si>
  <si>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</si>
  <si>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</si>
  <si>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</si>
  <si>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</si>
  <si>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</si>
  <si>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</si>
  <si>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</si>
  <si>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</si>
  <si>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</si>
  <si>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November </t>
  </si>
  <si>
    <t xml:space="preserve">December </t>
  </si>
  <si>
    <t>Projects with significant Pioneer/Volunteer Support</t>
  </si>
  <si>
    <t>1 Project with 100+ Volunteers
(Pioneers, Life Members, Partners, and Others)</t>
  </si>
  <si>
    <t>2 Projects with 50+ Pioneers
(Pioneers, Life Members, Partners)</t>
  </si>
  <si>
    <t>2 Projects with 25+ Pioneers
(Pioneers, Life Members, Partners)</t>
  </si>
  <si>
    <t>SupportingDetails</t>
  </si>
  <si>
    <t>Pioneers</t>
  </si>
  <si>
    <t>Life Members</t>
  </si>
  <si>
    <t>Partners</t>
  </si>
  <si>
    <t>Others</t>
  </si>
  <si>
    <t>n/a</t>
  </si>
  <si>
    <t>Supporting and Growing a Healthy Pioneer Culture</t>
  </si>
  <si>
    <t>Meeting</t>
  </si>
  <si>
    <t>Name, Position</t>
  </si>
  <si>
    <t>Have 4 Projects led by a New Project Leader</t>
  </si>
  <si>
    <t>(no prior experience in leading a Pioneer project)  Provide the name, Project, and Date.</t>
  </si>
  <si>
    <t>Name, Project</t>
  </si>
  <si>
    <t>Recruit New Members</t>
  </si>
  <si>
    <t>Compliance with Pioneer Financial Policy &amp; Procedures including Fundraising Expense, Projects and Programs and Reserve Balance (quarterly and year end report provided to chapters by PAC).</t>
  </si>
  <si>
    <t>Category</t>
  </si>
  <si>
    <t>Done</t>
  </si>
  <si>
    <t>Fundraising Expense</t>
  </si>
  <si>
    <t>Projects and Programs</t>
  </si>
  <si>
    <t>Reserve Balance</t>
  </si>
  <si>
    <t>Submit Budget to PAC by March 1st</t>
  </si>
  <si>
    <t>Have a Recognition Program within the Chapter</t>
  </si>
  <si>
    <t>Chapter's choice on method to recognize</t>
  </si>
  <si>
    <t>Recognition Method</t>
  </si>
  <si>
    <t>Engage AT&amp;T Leadership</t>
  </si>
  <si>
    <t>Projects that had active involvement by local AT&amp;T Management – 3rd line &amp; above. Provide the project name, date, manager’s name and title.</t>
  </si>
  <si>
    <t>Manager, Title, Project</t>
  </si>
  <si>
    <t>Engage in Partnerships with other Groups</t>
  </si>
  <si>
    <t>Organization, Project</t>
  </si>
  <si>
    <t>Supporting our Pioneer Initiatives and AT&amp;T Corporate Initiatives</t>
  </si>
  <si>
    <t>Participation in National Projects</t>
  </si>
  <si>
    <t>Pioneer Projects completed at the request of AT&amp;T</t>
  </si>
  <si>
    <t>Project, Requesting AT&amp;T Entity</t>
  </si>
  <si>
    <t>Media Mentions</t>
  </si>
  <si>
    <t>Media, Project</t>
  </si>
  <si>
    <t>Project Participation by a Community Leader</t>
  </si>
  <si>
    <t>Active involvement in a Pioneer project by a state or federal representative; senator or cabinet member; governor or city mayor; council member; school district superintendent; and/or representative for all of the above. Provide the project name, date, name and title of individual of at least 3 projects.</t>
  </si>
  <si>
    <t>Name, Title, Project</t>
  </si>
  <si>
    <t>Total:  Having an Engaged Pioneer Base</t>
  </si>
  <si>
    <t>Total:  Supporting and Growing a Healthy Pioneer Culture</t>
  </si>
  <si>
    <t>Total:  Supporting our Pioneer Initiatives and AT&amp;T Corporate Initiatives</t>
  </si>
  <si>
    <t>Grand Point Total:</t>
  </si>
  <si>
    <t>Minutes must be submitted to the PAC Associate.  Indicate the meeting and date.  Points awarded once the fourth meeting is held.</t>
  </si>
  <si>
    <t>1 Project that benefits 100+ individuals in the community</t>
  </si>
  <si>
    <t>2 Projects that benefits 25+ individuals in the community</t>
  </si>
  <si>
    <t>2 Projects that benefits 50+ individuals in the community</t>
  </si>
  <si>
    <t>Ensure Compliance</t>
  </si>
  <si>
    <t>Earned Points</t>
  </si>
  <si>
    <t>Guidelines, Q&amp;A</t>
  </si>
  <si>
    <t>Same Project, Multilple Project-Completion Sections</t>
  </si>
  <si>
    <t>There are four questions that speak to "completing a project", can we count</t>
  </si>
  <si>
    <t xml:space="preserve">Q: </t>
  </si>
  <si>
    <t>A:</t>
  </si>
  <si>
    <t>The four questions that cover project completion are:</t>
  </si>
  <si>
    <t xml:space="preserve">You cannot reuse the same project for the Chapter's Choice, Participation in </t>
  </si>
  <si>
    <t>National Projects, or Pioneer Projects completed at the request of AT&amp;T.  Those</t>
  </si>
  <si>
    <t xml:space="preserve">15 rows need to represent 15 unique projects.  However, it is acceptable to </t>
  </si>
  <si>
    <t xml:space="preserve">is shown in the other three questions. </t>
  </si>
  <si>
    <t>the same project amongst those four questions?</t>
  </si>
  <si>
    <t>Same Project, Multilple Project-Characteristics Sections</t>
  </si>
  <si>
    <t>There are several questions that pertain to project characteristics, is it acceptable</t>
  </si>
  <si>
    <t>to count points for the exact same project amongst these characteristic questions?</t>
  </si>
  <si>
    <t>The six questions that cover project characteristics are:</t>
  </si>
  <si>
    <t>It is completely acceptable to use any project multiple times within these</t>
  </si>
  <si>
    <t>characteristics questions (as applicable).  It is also acceptable, and anticipated,</t>
  </si>
  <si>
    <t>that points will be earned under the project completion question as well as</t>
  </si>
  <si>
    <t>the project characteristic question(s).</t>
  </si>
  <si>
    <t>For example:  If you are working a National Pioneer project Cell Phones for Soldiers</t>
  </si>
  <si>
    <t xml:space="preserve">for the very first time, and you have a 3rd Level participate, and get a media mention, </t>
  </si>
  <si>
    <t xml:space="preserve">you should take points under…..New Project, Participation in National Projects, </t>
  </si>
  <si>
    <t xml:space="preserve">Engage AT&amp;T Leadership, and Media Mention. </t>
  </si>
  <si>
    <t>Entity completing the project</t>
  </si>
  <si>
    <t>To get credit for a project in any of the four project completion questions, does</t>
  </si>
  <si>
    <t>it have to be the Chapter hosting the project, or can a Club or Council or Chapter</t>
  </si>
  <si>
    <t>run the project.</t>
  </si>
  <si>
    <t>The project can be run by any entity under the Chapter's oversight.  It can be the</t>
  </si>
  <si>
    <t>Chapter, a Club, or a Council, or any combination of the three.  The main point is that</t>
  </si>
  <si>
    <t>the project was conducted within the Chapter.</t>
  </si>
  <si>
    <t xml:space="preserve"> Chapter's New Member Actuals </t>
  </si>
  <si>
    <t>Points for New Members</t>
  </si>
  <si>
    <t>How are the points for new members calculated?</t>
  </si>
  <si>
    <t>The formula for calculating new member points are as follows:</t>
  </si>
  <si>
    <t xml:space="preserve">In essence, this reflects the % achieved of your goal.  Partial credit is being given </t>
  </si>
  <si>
    <t>by using the % achieved method.</t>
  </si>
  <si>
    <t>Bonus Points:</t>
  </si>
  <si>
    <t>reflecting a 200% achievement of the goal.</t>
  </si>
  <si>
    <t>New Member Goals</t>
  </si>
  <si>
    <t>How were the new member goals established?</t>
  </si>
  <si>
    <t>Alabama #34</t>
  </si>
  <si>
    <t>Alaska #159</t>
  </si>
  <si>
    <t>Arkansas #52</t>
  </si>
  <si>
    <t>De Anza #68</t>
  </si>
  <si>
    <t>Florida #39</t>
  </si>
  <si>
    <t>Georgia #124</t>
  </si>
  <si>
    <t>Golden Bear #29</t>
  </si>
  <si>
    <t>Golden Gate #138</t>
  </si>
  <si>
    <t>Illinois #1</t>
  </si>
  <si>
    <t>Indiana #16</t>
  </si>
  <si>
    <t>Kansas #62</t>
  </si>
  <si>
    <t>Kentucky #32</t>
  </si>
  <si>
    <t>Louisiana #24</t>
  </si>
  <si>
    <t>Michigan #10</t>
  </si>
  <si>
    <t>Mid Atlantic #126</t>
  </si>
  <si>
    <t>Mississippi #36</t>
  </si>
  <si>
    <t>Missouri #11</t>
  </si>
  <si>
    <t>Mountain Plains #141</t>
  </si>
  <si>
    <t>New Jersey #139</t>
  </si>
  <si>
    <t>North Carolina #35</t>
  </si>
  <si>
    <t>Northeast #125</t>
  </si>
  <si>
    <t>Ohio #2</t>
  </si>
  <si>
    <t>Oklahoma #41</t>
  </si>
  <si>
    <t>Pacific #140</t>
  </si>
  <si>
    <t>Silver State #101</t>
  </si>
  <si>
    <t>South Carolina #61</t>
  </si>
  <si>
    <t>South Texas #64</t>
  </si>
  <si>
    <t>Tennessee #21</t>
  </si>
  <si>
    <t>Texas Pride #22</t>
  </si>
  <si>
    <t>Wisconsin #4</t>
  </si>
  <si>
    <t>Chapter</t>
  </si>
  <si>
    <t>Regular Members</t>
  </si>
  <si>
    <t>Points for Volunteer Hours</t>
  </si>
  <si>
    <t>How are the points for volunteer hours calculated?</t>
  </si>
  <si>
    <t>The formula for calculating volunteer hours points are as follows:</t>
  </si>
  <si>
    <t>Hours Per Member Actuals</t>
  </si>
  <si>
    <t>(Hours per Member Actuals / Hours per Member Goal) * 7 points</t>
  </si>
  <si>
    <t>As Chapters exceed their goal, it is acceptable to exceed the 7 points.  The same</t>
  </si>
  <si>
    <t xml:space="preserve">% achieved formula applies, with the maximum points given being 14 points, </t>
  </si>
  <si>
    <t>How were the Hours per Member goals established?</t>
  </si>
  <si>
    <t>collective Pioneer Base, and the Hours per Member goal.</t>
  </si>
  <si>
    <t>Total All Member Types</t>
  </si>
  <si>
    <t>Legend</t>
  </si>
  <si>
    <t>Honorable Mention</t>
  </si>
  <si>
    <t>Silver</t>
  </si>
  <si>
    <t>Gold</t>
  </si>
  <si>
    <t>Bronze</t>
  </si>
  <si>
    <t>Hours Per Member Goal*</t>
  </si>
  <si>
    <t>*see Guidelines</t>
  </si>
  <si>
    <t>Hold at least 4 Chapter Meetings per Year</t>
  </si>
  <si>
    <t>take points for "New Project (Never been done before)" even if the project</t>
  </si>
  <si>
    <t>quantities of individuals.  Please explain.</t>
  </si>
  <si>
    <t>The question being refered to is:</t>
  </si>
  <si>
    <t>As Pioneers, we want to encourage projects that have a wide-scale benefit to the</t>
  </si>
  <si>
    <t xml:space="preserve">community.  The purpose of this question is to encourage Projects to be run that </t>
  </si>
  <si>
    <t>impact large numbers of people.  You see that we allocate points for projects</t>
  </si>
  <si>
    <t>that benefit 100, 50, or 25 (or more) people from your community.  Your project</t>
  </si>
  <si>
    <t>lead will be the judge on how many people benefited from the project.</t>
  </si>
  <si>
    <t>Please explain.</t>
  </si>
  <si>
    <t>As Pioneers, it further supports a healthy Pioneer culture when you have several</t>
  </si>
  <si>
    <t xml:space="preserve">Pioneers working projects.  We wanted to encourage that type of behavior.  </t>
  </si>
  <si>
    <t>There are two somewhat distinct "volunteer counts" that exist within the question.</t>
  </si>
  <si>
    <t>First, for the 100+ Voluntters question, you can count everyone involved.</t>
  </si>
  <si>
    <t>This means that you can count the Pioneers, Life Members, Partners, and every particpant</t>
  </si>
  <si>
    <t>from a partnering organization.  For the 50 and 25+ questions, we remove the volunteers</t>
  </si>
  <si>
    <t>that are from the partnering organization, and ask you to reach the quantiy by counting</t>
  </si>
  <si>
    <t>Pioneers, Life Members, and Partners.  Each sytle of question was purposely crafted</t>
  </si>
  <si>
    <t xml:space="preserve">to encourage both a mixture of traditional Pioneers and to also acknowledge the </t>
  </si>
  <si>
    <t>involvement of partnering organizations.</t>
  </si>
  <si>
    <t xml:space="preserve">A healthy Chapter needs to have frequent communications, strategy sessions, </t>
  </si>
  <si>
    <t>and project coordination - to a large degree, many of these elements are developed</t>
  </si>
  <si>
    <t>during Chapter meetings.  This question asks Chapters to gather together at least</t>
  </si>
  <si>
    <t>four times per year.  These meetings can be either face to face, or via conference call.</t>
  </si>
  <si>
    <t>In addition to hosting the meeting, it is important (and required for points) to submit</t>
  </si>
  <si>
    <t>your minutes to the PAC.</t>
  </si>
  <si>
    <t>What constitutes a "community"</t>
  </si>
  <si>
    <t>in the community.  What is the definition of a community.</t>
  </si>
  <si>
    <t>…Project that benefits...individuals in the community</t>
  </si>
  <si>
    <t>A community can consist of any area up to the size of the Chapter's turf.  Sometimes</t>
  </si>
  <si>
    <t>a community will simply mean a town, other times it may represent a whole state, and</t>
  </si>
  <si>
    <t>in other cases it could represent the entire geography of the Chapter.  The point is that</t>
  </si>
  <si>
    <t>the Chapter has the flexibility to have a wide and far-reaching project that effects</t>
  </si>
  <si>
    <t>individuals across their entire turf.</t>
  </si>
  <si>
    <t>Project Participation by a Key Community Stakeholder</t>
  </si>
  <si>
    <t>(Chapter New Members Actual / Chapter's New Member Goal) * 7 Points</t>
  </si>
  <si>
    <t>Revision Date</t>
  </si>
  <si>
    <t>Revision Made</t>
  </si>
  <si>
    <t>Initiative</t>
  </si>
  <si>
    <t>Hours Per Member Goal</t>
  </si>
  <si>
    <t>New Board Members</t>
  </si>
  <si>
    <t xml:space="preserve">There are points awarded for "new board member", can that represent any type of </t>
  </si>
  <si>
    <t>board member (elected or assigned)?</t>
  </si>
  <si>
    <t>The spirit of this topic is more about having a fresh set of eyes each year to support</t>
  </si>
  <si>
    <t>Pioneer strategy, rather than having an actual elected member.  With that said,</t>
  </si>
  <si>
    <t>Chapters can claim these points by having either newly appointed board members</t>
  </si>
  <si>
    <t>(i.e. chairpersons, advisors, secretary, treasurer, etc).  Points can also</t>
  </si>
  <si>
    <t>be taken for having new members within Chapters, Councils, or Clubs.</t>
  </si>
  <si>
    <t>Have a new Board Member within Chapter, Council, or Club</t>
  </si>
  <si>
    <t>Fundraising Event</t>
  </si>
  <si>
    <t>Have 3 Projects led by a New Project Leader</t>
  </si>
  <si>
    <t>Hours Base</t>
  </si>
  <si>
    <t>Local projects Pioneers completed at the request of AT&amp;T (public affairs/external relations, foundation, business units)</t>
  </si>
  <si>
    <t>Project, Partnered ERG/Comm Engagement</t>
  </si>
  <si>
    <t>Pioneer Projects alongside AT&amp;T ERG or Comm Engagement</t>
  </si>
  <si>
    <t>For 2 projects, seek a non-AT&amp;T partnering organization (aka external) to assist with the project.</t>
  </si>
  <si>
    <t>2pts Earned:  3 or more events;  1pt Earned: 1 or 2 events</t>
  </si>
  <si>
    <t xml:space="preserve"> 1 or 2</t>
  </si>
  <si>
    <t>Describe the project activity</t>
  </si>
  <si>
    <t>Fundraising Questions</t>
  </si>
  <si>
    <t>There are two questions that speak to fundraising:  one asks for 3 fundraisers to support</t>
  </si>
  <si>
    <t>Chapter/Council/Club, the other asks that we support the Disaster Fund.  Can the</t>
  </si>
  <si>
    <t>Disaster Fund fundraiser count as one of the 3?</t>
  </si>
  <si>
    <t>No.  The sprit of the 3 fundraisers was to raise and keep monies locally for local Pioneering.</t>
  </si>
  <si>
    <t>The National Diaster Fund question is geared towards conducting a local fundraiser</t>
  </si>
  <si>
    <t>but sending the monies outside the local area.  We would like the Chapter/Club/Council</t>
  </si>
  <si>
    <t xml:space="preserve">to conduct at least 3 fundraisers for their own local monies. </t>
  </si>
  <si>
    <t xml:space="preserve">Also, the distribution of the National Disaster Recover Fund monies to your local area does not </t>
  </si>
  <si>
    <t>qualify the National fundraiser as a local fundraiser.</t>
  </si>
  <si>
    <t>Type Chapter Name</t>
  </si>
  <si>
    <t>3pts Earned:  apply for Option 1 &amp; 2 Funds;  1pt Earned: apply for Option 1 Funds</t>
  </si>
  <si>
    <t xml:space="preserve"> 1 or 3</t>
  </si>
  <si>
    <t>Community Champions</t>
  </si>
  <si>
    <t>% of27,801 Regular Pioneer Member Base</t>
  </si>
  <si>
    <t>There is a question in the Participate in National Projects section that speaks to Community Champions.</t>
  </si>
  <si>
    <t>How do I sign up to be a Community Champion?</t>
  </si>
  <si>
    <t>Shirley Sanz can assist with signing up Pioneers to be a Community Champion.</t>
  </si>
  <si>
    <t>ss8629@att.com</t>
  </si>
  <si>
    <t>new 2019 targets set for hours, members.</t>
  </si>
  <si>
    <t xml:space="preserve">revision to the National Projects section to highlight:  Asipre and Believe, </t>
  </si>
  <si>
    <t>Community Engagement Funds, Blood Drives, Community Champions</t>
  </si>
  <si>
    <t>Communicate with Pioneers Members Quarterly</t>
  </si>
  <si>
    <t>Each Quarter the Chapter should have a Pioneer message delivered to the membership from either the Chapter President or a Club/Council President.  Newsletters, Email-Blasts are examples.</t>
  </si>
  <si>
    <t>Message to Membership</t>
  </si>
  <si>
    <t>Q3:</t>
  </si>
  <si>
    <t>Q4:</t>
  </si>
  <si>
    <t>2019 launch 5/14</t>
  </si>
  <si>
    <t>added a question about communicating with membership</t>
  </si>
  <si>
    <t xml:space="preserve">lowered fundraising question from 3 events to 2 events </t>
  </si>
  <si>
    <t>Spark of Excellence, 2020</t>
  </si>
  <si>
    <t>Believe Initiatives</t>
  </si>
  <si>
    <r>
      <t xml:space="preserve">Engaged Community Champions </t>
    </r>
    <r>
      <rPr>
        <b/>
        <sz val="8"/>
        <color theme="1"/>
        <rFont val="Calibri"/>
        <family val="2"/>
        <scheme val="minor"/>
      </rPr>
      <t>(Data provided by Community Engagement)</t>
    </r>
  </si>
  <si>
    <r>
      <t xml:space="preserve">Community Engagement Contribution </t>
    </r>
    <r>
      <rPr>
        <b/>
        <sz val="8"/>
        <color theme="1"/>
        <rFont val="Calibri"/>
        <family val="2"/>
        <scheme val="minor"/>
      </rPr>
      <t>(Data confirmed by Community Engagement)</t>
    </r>
  </si>
  <si>
    <t xml:space="preserve">National Projects - removed Aspire </t>
  </si>
  <si>
    <t>new 2020 targets for hours and new membership goals</t>
  </si>
  <si>
    <t>Q1:</t>
  </si>
  <si>
    <t>Q2:</t>
  </si>
  <si>
    <t>Membership Base as of 1/1/20</t>
  </si>
  <si>
    <t>Volunteer Hours as of 12/31/20</t>
  </si>
  <si>
    <t xml:space="preserve"> 01/01/2020 thru 12/31/2020. Membership numbers as of 1/1/2020. Ending numbers based on 12/31/2020 participation hours report from VolunteerNow! and AT&amp;T Volunteerism Portal provided to chapters in 2020.</t>
  </si>
  <si>
    <t xml:space="preserve"> Chapter's New Member Goal for 2020* </t>
  </si>
  <si>
    <t>Membership Recruitment 01/01/2020 thru 12/31/2020. Report pulled by chapters from PALS "New Member Summary Report". Chapter's earn partial credit by earning the % achieved, multiplied by the 7 potential points.  Exceeding the goal will allow the Chapter to earn % achieved up to 200% (or 14 points total max)</t>
  </si>
  <si>
    <t>Joined the Chapter Board during 2020.</t>
  </si>
  <si>
    <t>2pts Earned:  having 10 Champions that turn in 25+ hrs each during 2020
1pt Earned:  having 5 Champions that turn in 10+ hrs each during 2020</t>
  </si>
  <si>
    <t>2020 Goals Below</t>
  </si>
  <si>
    <t>2019's goal.  The table below depicts the Hours base, as well as the</t>
  </si>
  <si>
    <t>2020 launch 6/1</t>
  </si>
  <si>
    <r>
      <t xml:space="preserve">Submit the SPARK to:       </t>
    </r>
    <r>
      <rPr>
        <u/>
        <sz val="12"/>
        <color rgb="FF0066FF"/>
        <rFont val="Verdana Pro Black"/>
        <family val="2"/>
      </rPr>
      <t>SOE@attpioneers.onmicrosoft.com</t>
    </r>
    <r>
      <rPr>
        <sz val="12"/>
        <color theme="1"/>
        <rFont val="Verdana Pro Black"/>
        <family val="2"/>
      </rPr>
      <t xml:space="preserve"> </t>
    </r>
  </si>
  <si>
    <t>Deadline:        February 1, 2022</t>
  </si>
  <si>
    <r>
      <t xml:space="preserve">Monthly use of Volunteer Now! @ https://www.pioneersvolunteer.org or AT&amp;T Volunteerism Portal @ </t>
    </r>
    <r>
      <rPr>
        <b/>
        <i/>
        <sz val="11"/>
        <color rgb="FF0066FF"/>
        <rFont val="Calibri"/>
        <family val="2"/>
        <scheme val="minor"/>
      </rPr>
      <t>https://att.benevity.org/user/login</t>
    </r>
    <r>
      <rPr>
        <i/>
        <sz val="11"/>
        <color theme="1"/>
        <rFont val="Calibri"/>
        <family val="2"/>
        <scheme val="minor"/>
      </rPr>
      <t xml:space="preserve"> for participation hours reporting (monthly reports provided to chapters quarterly).  Designate activity with an "X"</t>
    </r>
  </si>
  <si>
    <t>Pioneer Initiatives (National Project, Charity Miles, Cellphone Recycling, Sleeping Mats)</t>
  </si>
  <si>
    <t>Social Media Post</t>
  </si>
  <si>
    <t>Virtual Components</t>
  </si>
  <si>
    <t>Identify Chapter/Council/Club overseeing 3 fundraising events benefiting the Chapter/Council/Club Pioneers.</t>
  </si>
  <si>
    <t>subtotal (max of 10 pts)</t>
  </si>
  <si>
    <t>Earn points for participating in any of the four Pioneer National Projects.  Pay attention to the point tiers per project, earn higher pts for higher levels of participation, earn 1pt for lower level of participation.
Maximum of 10 points, earned in any combination among the four projects.</t>
  </si>
  <si>
    <t>Version: 1-1-2021</t>
  </si>
  <si>
    <t>Fundraising (includes collecting monetary donations, crowd funding):</t>
  </si>
  <si>
    <t>Active Member &amp; Life Member Project Partnership</t>
  </si>
  <si>
    <t>Social Media Pressence</t>
  </si>
  <si>
    <t>2 Projects - Get 50 LIKES to a posted project</t>
  </si>
  <si>
    <t>Traditional Media Mentions</t>
  </si>
  <si>
    <t>1 Project with 10+Pioneers that includes 1 AT&amp;T Retail Store (Pioneers, Life Members, Partners, Retail Employees)</t>
  </si>
  <si>
    <t>Media mention (i.e. Television, Radio, Newspaper, Family Album, News Now, AT&amp;T Insider and Outside Organization (Website, Electronic or Newsletter Publication). Only list 1 traditional mention per project – multiple mentions for the same project DO NOT count.  Provide the project name, date and identification of media.</t>
  </si>
  <si>
    <t>Social Media Posts (i.e. Facebook, Twitter, Snapshat, Parler, Instagram, etc. or Outside Organization social media account. Only list 1 social mention per project – multiple mentions for the same project DO NOT count.  Provide the project name, date and identification of social media.</t>
  </si>
  <si>
    <t xml:space="preserve">For 2021, the AT&amp;T Pioneer New Member Goal is TBD.  </t>
  </si>
  <si>
    <t>Goal for 2021</t>
  </si>
  <si>
    <t xml:space="preserve">For 2021, the AT&amp;T Pioneer Volunteer Hours Goal was established as mimic of </t>
  </si>
  <si>
    <t>Hours per Member Goal for 2021</t>
  </si>
  <si>
    <t>Yes</t>
  </si>
  <si>
    <t>Zoom, House Party and WebEx with video allow you interact as a group via video.</t>
  </si>
  <si>
    <t xml:space="preserve">You could kick off a project by using one of these applications or host a whole project while using  </t>
  </si>
  <si>
    <t>one of these applications i.e. Everyone logs on and creates Christmas cards together.</t>
  </si>
  <si>
    <t>Virtual Component - Video</t>
  </si>
  <si>
    <t>Virtual Component - 100% Social Distance</t>
  </si>
  <si>
    <t>What does this mean?</t>
  </si>
  <si>
    <t xml:space="preserve">20+ Volunteers complete a project without interacting. A couple of examples:  </t>
  </si>
  <si>
    <t>What are Zoom, House Party, WebEx with video, YouTube and how could we incorporate them?</t>
  </si>
  <si>
    <t>They pick up litter on their own, wear their t-shirt, take a selfie, etc. NOT physically in a group.</t>
  </si>
  <si>
    <t>NOT physically in a group.</t>
  </si>
  <si>
    <t>1 Pioneer Led project jointly includes both active member and life member participation.</t>
  </si>
  <si>
    <t>Increase the number of followers on a platform by 25% (i.e. Facebook, Twitter, Snapshat, Parler, Instagram, etc.) Include details…Beginning Number plus Current Number</t>
  </si>
  <si>
    <t>2021 launch 2/1</t>
  </si>
  <si>
    <t>Added Project to include Retail Store</t>
  </si>
  <si>
    <t>Added 2 Virtual Components - Video and 100% Social Distancing</t>
  </si>
  <si>
    <t>Added project for active and life members combined</t>
  </si>
  <si>
    <t>Added notes to identify how hours are inputted for Community Engagement Initiatives</t>
  </si>
  <si>
    <t>Added ATT Initatives</t>
  </si>
  <si>
    <t>Added Pioneer Initatives</t>
  </si>
  <si>
    <t>Added credit for social media post</t>
  </si>
  <si>
    <t>Added credit for increasing social media pressence</t>
  </si>
  <si>
    <r>
      <t>Local projects,</t>
    </r>
    <r>
      <rPr>
        <i/>
        <sz val="11"/>
        <color rgb="FF00B050"/>
        <rFont val="Calibri"/>
        <family val="2"/>
        <scheme val="minor"/>
      </rPr>
      <t xml:space="preserve"> </t>
    </r>
    <r>
      <rPr>
        <b/>
        <i/>
        <sz val="11"/>
        <color rgb="FF00B050"/>
        <rFont val="Calibri"/>
        <family val="2"/>
        <scheme val="minor"/>
      </rPr>
      <t>Pioneer led</t>
    </r>
    <r>
      <rPr>
        <i/>
        <sz val="11"/>
        <color theme="1"/>
        <rFont val="Calibri"/>
        <family val="2"/>
        <scheme val="minor"/>
      </rPr>
      <t>, completed alongside (partnership) with an AT&amp;T ERG or Community Engagement</t>
    </r>
  </si>
  <si>
    <t>115 to 120pts</t>
  </si>
  <si>
    <t>110 to 114pts</t>
  </si>
  <si>
    <t>100 to 109pts</t>
  </si>
  <si>
    <t>71 to 99pts</t>
  </si>
  <si>
    <t>Spark of Excellence, 2021</t>
  </si>
  <si>
    <t>Local projects completed alongside (partnership) with an AT&amp;T ERG or Community Engagement (different from the projects above)</t>
  </si>
  <si>
    <t xml:space="preserve">Social Media </t>
  </si>
  <si>
    <t>There are two sections about Social Media: Social Media Post and Social Media Pressence</t>
  </si>
  <si>
    <t>How do I document?</t>
  </si>
  <si>
    <t xml:space="preserve">List the projects and identify the platform used </t>
  </si>
  <si>
    <t>Include any #HashTags</t>
  </si>
  <si>
    <t>2 Projects - Project completed 100% social distanced (examples in Guidelines Tab)                            (20+ volunteers)</t>
  </si>
  <si>
    <t>A good example for using YouTube is create a video teaching others how to make a face mask.</t>
  </si>
  <si>
    <t>(1) Park Clean-Up … The week of May 4th, 20 Pioneers go out to a park near their home and pick up trash.</t>
  </si>
  <si>
    <t>(2) Writing letters to the elderly in nursing homes …20 participants at home making letters and mailing or dropping off at nursing home.</t>
  </si>
  <si>
    <t>1 Project - Project includes a virtual video component. Examples of tools you can use are Zoom, House Party, WebEx with video, YouTube, FB, etc. (10+ Volunteers)</t>
  </si>
  <si>
    <t>Retail</t>
  </si>
  <si>
    <t>2 Projects - Share, repost, retweet, etc. a project 5 times on Social Media platform ie. Twitter, Facebook, etc.</t>
  </si>
  <si>
    <t>Benefactors of our Projects</t>
  </si>
  <si>
    <t>Reference to the quantity of people working our projects</t>
  </si>
  <si>
    <t>This question asks us to work projects, that benefit certain</t>
  </si>
  <si>
    <t>This question refers to the number of people that work the project.</t>
  </si>
  <si>
    <t>Quantity of Chapter meetings</t>
  </si>
  <si>
    <t>This question refers to the number of Chapter meetings per year.</t>
  </si>
  <si>
    <t>This question asks us to work projects that benefits individuals</t>
  </si>
  <si>
    <t>Is asking for monetary donations or crowd sourcing considered fundraising?</t>
  </si>
  <si>
    <r>
      <t xml:space="preserve">AT&amp;T Corporatate Initiatives (Not Believe Projects) </t>
    </r>
    <r>
      <rPr>
        <b/>
        <sz val="9"/>
        <color rgb="FF0066FF"/>
        <rFont val="Calibri"/>
        <family val="2"/>
        <scheme val="minor"/>
      </rPr>
      <t xml:space="preserve">https://engage.web.att.com/ </t>
    </r>
    <r>
      <rPr>
        <b/>
        <sz val="9"/>
        <color theme="1"/>
        <rFont val="Calibri"/>
        <family val="2"/>
        <scheme val="minor"/>
      </rPr>
      <t>(see guidelines)</t>
    </r>
  </si>
  <si>
    <t>AT&amp;T Corporatate Initiatives (Not Believe Projects) https://engage.web.att.com/</t>
  </si>
  <si>
    <t>Q:</t>
  </si>
  <si>
    <t>How do we find out about these projects?</t>
  </si>
  <si>
    <r>
      <t xml:space="preserve">Check out the company website </t>
    </r>
    <r>
      <rPr>
        <sz val="11"/>
        <color rgb="FF0066FF"/>
        <rFont val="Calibri"/>
        <family val="2"/>
        <scheme val="minor"/>
      </rPr>
      <t xml:space="preserve">https://engage.web.att.com/, </t>
    </r>
    <r>
      <rPr>
        <sz val="11"/>
        <color theme="1"/>
        <rFont val="Calibri"/>
        <family val="2"/>
        <scheme val="minor"/>
      </rPr>
      <t xml:space="preserve">scroll dow to the "Take Action Today" to see available opportunities. </t>
    </r>
  </si>
  <si>
    <t xml:space="preserve">This website is available to active employees. Retirees can learn about these opportunities by partnering with active members or some information </t>
  </si>
  <si>
    <t>The projects fall into six categories: Education, Environment, Digital Safety and Wellbeing, Disaster Relief, Health, Nation’s Heroes, Social Equality</t>
  </si>
  <si>
    <t>The banner at the top may highlight a special topic, for example, in February, it is Black History Month and you can participate in the 21 Day Challenge.</t>
  </si>
  <si>
    <t>Be sure to describe project activity in column O - include the category of your project</t>
  </si>
  <si>
    <t>may be posted in the bi-weekly Pioneer newsletter distributed to Presidents.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</si>
</sst>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42" x14ac:knownFonts="1">
    <font>
      <sz val="11"/>
      <color theme="1"/>
      <name val="Calibri"/>
      <family val="2"/>
      <scheme val="minor"/>
    </font>
    <font>
      <b/>
      <sz val="11"/>
      <color theme="1"/>
      <name val="Calibri"/>
      <family val="2"/>
      <scheme val="minor"/>
    </font>
    <font>
      <b/>
      <sz val="24"/>
      <color theme="1"/>
      <name val="Calibri"/>
      <family val="2"/>
      <scheme val="minor"/>
    </font>
    <font>
      <i/>
      <sz val="11"/>
      <color theme="1"/>
      <name val="Calibri"/>
      <family val="2"/>
      <scheme val="minor"/>
    </font>
    <font>
      <i/>
      <sz val="10"/>
      <color theme="1"/>
      <name val="Calibri"/>
      <family val="2"/>
      <scheme val="minor"/>
    </font>
    <font>
      <b/>
      <sz val="16"/>
      <color rgb="FF0070C0"/>
      <name val="Calibri"/>
      <family val="2"/>
      <scheme val="minor"/>
    </font>
    <font>
      <b/>
      <sz val="11"/>
      <color rgb="FF0070C0"/>
      <name val="Calibri"/>
      <family val="2"/>
      <scheme val="minor"/>
    </font>
    <font>
      <b/>
      <sz val="14"/>
      <color rgb="FF0070C0"/>
      <name val="Calibri"/>
      <family val="2"/>
      <scheme val="minor"/>
    </font>
    <font>
      <b/>
      <sz val="11"/>
      <color theme="5"/>
      <name val="Calibri"/>
      <family val="2"/>
      <scheme val="minor"/>
    </font>
    <font>
      <sz val="10"/>
      <color theme="1"/>
      <name val="Calibri"/>
      <family val="2"/>
      <scheme val="minor"/>
    </font>
    <font>
      <sz val="9"/>
      <color theme="1"/>
      <name val="Calibri"/>
      <family val="2"/>
      <scheme val="minor"/>
    </font>
    <font>
      <b/>
      <sz val="18"/>
      <color theme="1"/>
      <name val="Calibri"/>
      <family val="2"/>
      <scheme val="minor"/>
    </font>
    <font>
      <sz val="12"/>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4"/>
      <name val="Calibri"/>
      <family val="2"/>
      <scheme val="minor"/>
    </font>
    <font>
      <b/>
      <sz val="20"/>
      <color theme="1"/>
      <name val="Calibri"/>
      <family val="2"/>
      <scheme val="minor"/>
    </font>
    <font>
      <b/>
      <sz val="12"/>
      <color rgb="FF0070C0"/>
      <name val="Calibri"/>
      <family val="2"/>
      <scheme val="minor"/>
    </font>
    <font>
      <b/>
      <sz val="14"/>
      <color theme="1"/>
      <name val="Calibri"/>
      <family val="2"/>
      <scheme val="minor"/>
    </font>
    <font>
      <i/>
      <sz val="9"/>
      <color theme="1"/>
      <name val="Calibri"/>
      <family val="2"/>
      <scheme val="minor"/>
    </font>
    <font>
      <b/>
      <sz val="12"/>
      <color theme="1"/>
      <name val="Calibri"/>
      <family val="2"/>
      <scheme val="minor"/>
    </font>
    <font>
      <b/>
      <sz val="16"/>
      <color theme="1"/>
      <name val="Calibri"/>
      <family val="2"/>
      <scheme val="minor"/>
    </font>
    <font>
      <sz val="11"/>
      <color theme="1"/>
      <name val="Courier New"/>
      <family val="3"/>
    </font>
    <font>
      <sz val="11"/>
      <color theme="1"/>
      <name val="Wingdings"/>
      <charset val="2"/>
    </font>
    <font>
      <b/>
      <sz val="9"/>
      <color theme="1"/>
      <name val="Calibri"/>
      <family val="2"/>
      <scheme val="minor"/>
    </font>
    <font>
      <b/>
      <i/>
      <sz val="24"/>
      <color rgb="FF0070C0"/>
      <name val="Calibri"/>
      <family val="2"/>
      <scheme val="minor"/>
    </font>
    <font>
      <sz val="8"/>
      <color theme="1"/>
      <name val="Calibri"/>
      <family val="2"/>
      <scheme val="minor"/>
    </font>
    <font>
      <b/>
      <i/>
      <sz val="11"/>
      <color rgb="FF0070C0"/>
      <name val="Calibri"/>
      <family val="2"/>
      <scheme val="minor"/>
    </font>
    <font>
      <b/>
      <i/>
      <sz val="11"/>
      <color theme="1"/>
      <name val="Calibri"/>
      <family val="2"/>
      <scheme val="minor"/>
    </font>
    <font>
      <b/>
      <sz val="10"/>
      <color theme="1"/>
      <name val="Calibri"/>
      <family val="2"/>
      <scheme val="minor"/>
    </font>
    <font>
      <u/>
      <sz val="11"/>
      <color theme="10"/>
      <name val="Calibri"/>
      <family val="2"/>
      <scheme val="minor"/>
    </font>
    <font>
      <b/>
      <sz val="8"/>
      <color theme="1"/>
      <name val="Calibri"/>
      <family val="2"/>
      <scheme val="minor"/>
    </font>
    <font>
      <sz val="12"/>
      <color theme="1"/>
      <name val="Verdana Pro Black"/>
      <family val="2"/>
    </font>
    <font>
      <u/>
      <sz val="12"/>
      <color rgb="FF0066FF"/>
      <name val="Verdana Pro Black"/>
      <family val="2"/>
    </font>
    <font>
      <i/>
      <sz val="12"/>
      <color theme="1"/>
      <name val="Verdana Pro Black"/>
      <family val="2"/>
    </font>
    <font>
      <b/>
      <i/>
      <sz val="11"/>
      <color rgb="FF0066FF"/>
      <name val="Calibri"/>
      <family val="2"/>
      <scheme val="minor"/>
    </font>
    <font>
      <b/>
      <sz val="10"/>
      <color theme="5"/>
      <name val="Calibri"/>
      <family val="2"/>
      <scheme val="minor"/>
    </font>
    <font>
      <i/>
      <sz val="11"/>
      <color rgb="FF00B050"/>
      <name val="Calibri"/>
      <family val="2"/>
      <scheme val="minor"/>
    </font>
    <font>
      <b/>
      <i/>
      <sz val="11"/>
      <color rgb="FF00B050"/>
      <name val="Calibri"/>
      <family val="2"/>
      <scheme val="minor"/>
    </font>
    <font>
      <b/>
      <sz val="9"/>
      <color rgb="FF0066FF"/>
      <name val="Calibri"/>
      <family val="2"/>
      <scheme val="minor"/>
    </font>
    <font>
      <sz val="11"/>
      <color rgb="FF0066FF"/>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C9900"/>
        <bgColor indexed="64"/>
      </patternFill>
    </fill>
    <fill>
      <patternFill patternType="solid">
        <fgColor rgb="FFC0C0C0"/>
        <bgColor indexed="64"/>
      </patternFill>
    </fill>
    <fill>
      <patternFill patternType="solid">
        <fgColor rgb="FF996633"/>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xf numFmtId="9" fontId="13" fillId="0" borderId="0" applyFont="0" applyFill="0" applyBorder="0" applyAlignment="0" applyProtection="0"/>
    <xf numFmtId="43" fontId="13" fillId="0" borderId="0" applyFont="0" applyFill="0" applyBorder="0" applyAlignment="0" applyProtection="0"/>
    <xf numFmtId="0" fontId="31" fillId="0" borderId="0" applyNumberFormat="0" applyFill="0" applyBorder="0" applyAlignment="0" applyProtection="0"/>
  </cellStyleXfs>
  <cellXfs count="194">
    <xf numFmtId="0" fontId="0" fillId="0" borderId="0" xfId="0"/>
    <xf numFmtId="0" fontId="2" fillId="0" borderId="0" xfId="0" applyFont="1"/>
    <xf numFmtId="0" fontId="4" fillId="0" borderId="0" xfId="0" applyFont="1" applyAlignment="1">
      <alignment horizontal="center"/>
    </xf>
    <xf numFmtId="0" fontId="5" fillId="0" borderId="0" xfId="0" applyFont="1"/>
    <xf numFmtId="0" fontId="0" fillId="0" borderId="1" xfId="0" applyBorder="1"/>
    <xf numFmtId="0" fontId="1" fillId="0" borderId="0" xfId="0" applyFont="1" applyAlignment="1">
      <alignment horizontal="right"/>
    </xf>
    <xf numFmtId="0" fontId="0" fillId="2" borderId="1" xfId="0" applyFill="1" applyBorder="1" applyAlignment="1">
      <alignment horizontal="center"/>
    </xf>
    <xf numFmtId="0" fontId="7" fillId="2" borderId="1" xfId="0" applyFont="1" applyFill="1" applyBorder="1" applyAlignment="1">
      <alignment horizontal="center"/>
    </xf>
    <xf numFmtId="0" fontId="8" fillId="0" borderId="0" xfId="0" applyFont="1"/>
    <xf numFmtId="0" fontId="0" fillId="0" borderId="1" xfId="0" applyBorder="1" applyAlignment="1">
      <alignment horizontal="right"/>
    </xf>
    <xf numFmtId="0" fontId="0" fillId="0" borderId="1" xfId="0" applyFont="1" applyBorder="1" applyAlignment="1">
      <alignment horizontal="right"/>
    </xf>
    <xf numFmtId="0" fontId="0" fillId="0" borderId="1" xfId="0" applyBorder="1" applyAlignment="1">
      <alignment horizontal="center"/>
    </xf>
    <xf numFmtId="0" fontId="3" fillId="0" borderId="0" xfId="0" applyFont="1" applyBorder="1" applyAlignment="1">
      <alignment horizontal="center" vertical="top" wrapText="1"/>
    </xf>
    <xf numFmtId="0" fontId="0" fillId="0" borderId="0" xfId="0" applyBorder="1"/>
    <xf numFmtId="0" fontId="0" fillId="0" borderId="1" xfId="0" applyFont="1" applyBorder="1" applyAlignment="1">
      <alignment horizontal="right" vertical="center"/>
    </xf>
    <xf numFmtId="0" fontId="10" fillId="0" borderId="1" xfId="0" applyFont="1" applyBorder="1" applyAlignment="1">
      <alignment horizontal="right"/>
    </xf>
    <xf numFmtId="0" fontId="11" fillId="0" borderId="0" xfId="0" applyFont="1" applyAlignment="1">
      <alignment horizontal="right"/>
    </xf>
    <xf numFmtId="0" fontId="3" fillId="0" borderId="0" xfId="0" applyFont="1" applyBorder="1" applyAlignment="1">
      <alignment horizontal="center" vertical="top" wrapText="1"/>
    </xf>
    <xf numFmtId="0" fontId="12" fillId="0" borderId="0" xfId="0" applyFont="1" applyAlignment="1">
      <alignment horizontal="center"/>
    </xf>
    <xf numFmtId="0" fontId="3" fillId="0" borderId="0" xfId="0" applyFont="1" applyBorder="1" applyAlignment="1">
      <alignment horizontal="center" vertical="center"/>
    </xf>
    <xf numFmtId="0" fontId="6" fillId="3" borderId="1" xfId="0" applyFont="1" applyFill="1" applyBorder="1" applyAlignment="1">
      <alignment horizontal="center"/>
    </xf>
    <xf numFmtId="0" fontId="0" fillId="3" borderId="0" xfId="0" applyFill="1"/>
    <xf numFmtId="0" fontId="4" fillId="3" borderId="0" xfId="0" applyFont="1" applyFill="1" applyAlignment="1">
      <alignment horizontal="center"/>
    </xf>
    <xf numFmtId="0" fontId="14" fillId="2" borderId="1" xfId="0" applyFont="1" applyFill="1" applyBorder="1" applyAlignment="1">
      <alignment horizontal="center"/>
    </xf>
    <xf numFmtId="0" fontId="15" fillId="0" borderId="0" xfId="0" applyFont="1"/>
    <xf numFmtId="0" fontId="16" fillId="2" borderId="1" xfId="0" applyFont="1" applyFill="1" applyBorder="1" applyAlignment="1">
      <alignment horizontal="center"/>
    </xf>
    <xf numFmtId="0" fontId="7" fillId="0" borderId="0" xfId="0" applyFont="1" applyFill="1" applyBorder="1" applyAlignment="1">
      <alignment horizontal="center" vertical="center"/>
    </xf>
    <xf numFmtId="0" fontId="0" fillId="0" borderId="0" xfId="0" applyFill="1"/>
    <xf numFmtId="0" fontId="4" fillId="0" borderId="0" xfId="0" applyFont="1" applyFill="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6" fillId="0" borderId="1" xfId="0" applyFont="1" applyFill="1" applyBorder="1" applyAlignment="1">
      <alignment horizontal="center"/>
    </xf>
    <xf numFmtId="0" fontId="0" fillId="0" borderId="0" xfId="0" applyFill="1" applyBorder="1"/>
    <xf numFmtId="0" fontId="4" fillId="0" borderId="0" xfId="0" applyFont="1" applyFill="1" applyBorder="1" applyAlignment="1">
      <alignment horizontal="center"/>
    </xf>
    <xf numFmtId="0" fontId="6" fillId="0" borderId="13" xfId="0" applyFont="1" applyFill="1" applyBorder="1" applyAlignment="1">
      <alignment horizontal="center"/>
    </xf>
    <xf numFmtId="0" fontId="0" fillId="0" borderId="0" xfId="0" applyBorder="1" applyAlignment="1">
      <alignment horizontal="right"/>
    </xf>
    <xf numFmtId="0" fontId="9" fillId="0" borderId="0" xfId="0" applyFont="1" applyBorder="1" applyAlignment="1">
      <alignment horizontal="center" vertical="center" wrapText="1"/>
    </xf>
    <xf numFmtId="0" fontId="10" fillId="0" borderId="0" xfId="0" applyFont="1" applyBorder="1" applyAlignment="1">
      <alignment horizontal="right"/>
    </xf>
    <xf numFmtId="0" fontId="17" fillId="0" borderId="0" xfId="0" applyFont="1"/>
    <xf numFmtId="0" fontId="1" fillId="0" borderId="0" xfId="0" applyFont="1"/>
    <xf numFmtId="0" fontId="18" fillId="0" borderId="0" xfId="0" applyFont="1"/>
    <xf numFmtId="0" fontId="19" fillId="0" borderId="0" xfId="0" applyFont="1" applyAlignment="1">
      <alignment horizontal="center"/>
    </xf>
    <xf numFmtId="0" fontId="0" fillId="0" borderId="1" xfId="0" applyBorder="1" applyAlignment="1">
      <alignment horizontal="center" vertical="center"/>
    </xf>
    <xf numFmtId="0" fontId="0" fillId="0" borderId="0" xfId="0" applyAlignment="1">
      <alignment horizontal="center"/>
    </xf>
    <xf numFmtId="0" fontId="20" fillId="0" borderId="14" xfId="0" applyFont="1" applyBorder="1" applyAlignment="1">
      <alignment horizontal="center" wrapText="1"/>
    </xf>
    <xf numFmtId="0" fontId="0" fillId="0" borderId="14" xfId="0" applyBorder="1"/>
    <xf numFmtId="2" fontId="0" fillId="0" borderId="1" xfId="0" applyNumberFormat="1" applyBorder="1"/>
    <xf numFmtId="0" fontId="21" fillId="4" borderId="17" xfId="0" applyFont="1" applyFill="1" applyBorder="1" applyAlignment="1">
      <alignment horizontal="center" vertical="center"/>
    </xf>
    <xf numFmtId="0" fontId="21" fillId="4" borderId="19" xfId="0" applyFont="1" applyFill="1" applyBorder="1" applyAlignment="1">
      <alignment horizontal="center" vertical="center"/>
    </xf>
    <xf numFmtId="0" fontId="21" fillId="5" borderId="16" xfId="0" applyFont="1" applyFill="1" applyBorder="1" applyAlignment="1">
      <alignment horizontal="center" vertical="center"/>
    </xf>
    <xf numFmtId="0" fontId="21" fillId="5" borderId="14" xfId="0" applyFont="1" applyFill="1" applyBorder="1" applyAlignment="1">
      <alignment horizontal="center" vertical="center"/>
    </xf>
    <xf numFmtId="0" fontId="21" fillId="6" borderId="16" xfId="0" applyFont="1" applyFill="1" applyBorder="1" applyAlignment="1">
      <alignment horizontal="center" vertical="center"/>
    </xf>
    <xf numFmtId="0" fontId="21" fillId="6" borderId="14" xfId="0" applyFont="1" applyFill="1" applyBorder="1" applyAlignment="1">
      <alignment horizontal="center" vertical="center"/>
    </xf>
    <xf numFmtId="0" fontId="21" fillId="7" borderId="16" xfId="0" applyFont="1" applyFill="1" applyBorder="1" applyAlignment="1">
      <alignment horizontal="center" vertical="center" wrapText="1"/>
    </xf>
    <xf numFmtId="0" fontId="21" fillId="7" borderId="14" xfId="0" applyFont="1" applyFill="1" applyBorder="1" applyAlignment="1">
      <alignment horizontal="center" vertical="center"/>
    </xf>
    <xf numFmtId="0" fontId="0" fillId="0" borderId="1" xfId="0" applyFill="1" applyBorder="1" applyAlignment="1">
      <alignment horizontal="center" vertical="center"/>
    </xf>
    <xf numFmtId="0" fontId="20" fillId="0" borderId="0" xfId="0" applyFont="1" applyFill="1" applyBorder="1" applyAlignment="1">
      <alignment horizontal="right" vertical="top"/>
    </xf>
    <xf numFmtId="2" fontId="0" fillId="0" borderId="0" xfId="0" applyNumberFormat="1" applyAlignment="1">
      <alignment horizontal="center"/>
    </xf>
    <xf numFmtId="2" fontId="6" fillId="0" borderId="1" xfId="0" applyNumberFormat="1" applyFont="1" applyFill="1" applyBorder="1" applyAlignment="1">
      <alignment horizontal="center"/>
    </xf>
    <xf numFmtId="2" fontId="7" fillId="2" borderId="1" xfId="0" applyNumberFormat="1" applyFont="1" applyFill="1" applyBorder="1" applyAlignment="1">
      <alignment horizontal="center" vertical="center"/>
    </xf>
    <xf numFmtId="2" fontId="7" fillId="2" borderId="1" xfId="0" applyNumberFormat="1" applyFont="1" applyFill="1" applyBorder="1" applyAlignment="1">
      <alignment horizontal="center"/>
    </xf>
    <xf numFmtId="0" fontId="14" fillId="2" borderId="1" xfId="0" applyFont="1" applyFill="1" applyBorder="1" applyAlignment="1">
      <alignment horizontal="center" vertical="center"/>
    </xf>
    <xf numFmtId="0" fontId="0" fillId="0" borderId="0" xfId="0" applyFill="1" applyAlignment="1">
      <alignment vertical="center"/>
    </xf>
    <xf numFmtId="2" fontId="6" fillId="0" borderId="1" xfId="0" applyNumberFormat="1" applyFont="1" applyFill="1" applyBorder="1" applyAlignment="1">
      <alignment horizontal="center" vertical="center"/>
    </xf>
    <xf numFmtId="0" fontId="22" fillId="8" borderId="1" xfId="0" applyFont="1" applyFill="1" applyBorder="1" applyAlignment="1">
      <alignment horizontal="center"/>
    </xf>
    <xf numFmtId="14"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3" fillId="0" borderId="0" xfId="0" applyFont="1" applyBorder="1" applyAlignment="1">
      <alignment horizontal="center" vertical="top" wrapText="1"/>
    </xf>
    <xf numFmtId="0" fontId="20" fillId="0" borderId="0" xfId="0" applyFont="1" applyFill="1" applyBorder="1" applyAlignment="1">
      <alignment horizontal="center" wrapText="1"/>
    </xf>
    <xf numFmtId="0" fontId="23" fillId="0" borderId="0" xfId="0" applyFont="1" applyAlignment="1">
      <alignment horizontal="left" vertical="center" indent="10"/>
    </xf>
    <xf numFmtId="0" fontId="24" fillId="0" borderId="0" xfId="0" applyFont="1" applyAlignment="1">
      <alignment horizontal="left" vertical="center" indent="15"/>
    </xf>
    <xf numFmtId="164" fontId="0" fillId="0" borderId="0" xfId="2" applyNumberFormat="1" applyFont="1" applyAlignment="1">
      <alignment horizontal="center"/>
    </xf>
    <xf numFmtId="0" fontId="4" fillId="0" borderId="0" xfId="0" applyFont="1" applyAlignment="1">
      <alignment horizontal="left"/>
    </xf>
    <xf numFmtId="0" fontId="3" fillId="0" borderId="0" xfId="0" applyFont="1" applyBorder="1" applyAlignment="1">
      <alignment horizontal="center" vertical="center" wrapText="1"/>
    </xf>
    <xf numFmtId="0" fontId="26" fillId="0" borderId="0" xfId="0" applyFont="1"/>
    <xf numFmtId="0" fontId="27" fillId="0" borderId="0" xfId="0" applyFont="1" applyBorder="1" applyAlignment="1">
      <alignment horizontal="right"/>
    </xf>
    <xf numFmtId="0" fontId="0" fillId="0" borderId="0" xfId="0" applyBorder="1" applyAlignment="1">
      <alignment horizontal="center"/>
    </xf>
    <xf numFmtId="0" fontId="3" fillId="0" borderId="0" xfId="0" applyFont="1" applyFill="1"/>
    <xf numFmtId="0" fontId="28" fillId="2" borderId="1" xfId="0" applyFont="1" applyFill="1" applyBorder="1" applyAlignment="1">
      <alignment horizontal="center" vertical="center" wrapText="1"/>
    </xf>
    <xf numFmtId="165" fontId="0" fillId="0" borderId="0" xfId="1" applyNumberFormat="1" applyFont="1" applyAlignment="1">
      <alignment horizontal="center"/>
    </xf>
    <xf numFmtId="0" fontId="31" fillId="0" borderId="0" xfId="3"/>
    <xf numFmtId="0" fontId="20" fillId="0" borderId="1" xfId="0" applyFont="1" applyBorder="1" applyAlignment="1">
      <alignment horizontal="center"/>
    </xf>
    <xf numFmtId="3" fontId="0" fillId="0" borderId="0" xfId="0" applyNumberFormat="1"/>
    <xf numFmtId="0" fontId="0" fillId="0" borderId="1" xfId="0" applyFont="1" applyBorder="1"/>
    <xf numFmtId="0" fontId="3" fillId="0" borderId="0" xfId="0" applyFont="1" applyBorder="1" applyAlignment="1">
      <alignment horizontal="center" vertical="center" wrapText="1"/>
    </xf>
    <xf numFmtId="0" fontId="3" fillId="0" borderId="0" xfId="0" applyFont="1" applyBorder="1" applyAlignment="1">
      <alignment horizontal="center" vertical="top" wrapText="1"/>
    </xf>
    <xf numFmtId="0" fontId="33" fillId="0" borderId="0" xfId="0" applyFont="1"/>
    <xf numFmtId="0" fontId="33" fillId="0" borderId="0" xfId="0" applyFont="1" applyFill="1" applyBorder="1"/>
    <xf numFmtId="0" fontId="35" fillId="0" borderId="0" xfId="0" applyFont="1"/>
    <xf numFmtId="0" fontId="33" fillId="0" borderId="15" xfId="0" applyFont="1" applyBorder="1"/>
    <xf numFmtId="0" fontId="33" fillId="0" borderId="16" xfId="0" applyFont="1" applyBorder="1"/>
    <xf numFmtId="0" fontId="33" fillId="0" borderId="17" xfId="0" applyFont="1" applyBorder="1"/>
    <xf numFmtId="0" fontId="33" fillId="0" borderId="18" xfId="0" applyFont="1" applyBorder="1"/>
    <xf numFmtId="0" fontId="33" fillId="0" borderId="14" xfId="0" applyFont="1" applyBorder="1"/>
    <xf numFmtId="0" fontId="33" fillId="0" borderId="19" xfId="0" applyFont="1" applyBorder="1"/>
    <xf numFmtId="0" fontId="33" fillId="9" borderId="14" xfId="0" applyFont="1" applyFill="1" applyBorder="1"/>
    <xf numFmtId="0" fontId="3" fillId="0" borderId="0" xfId="0" applyFont="1" applyBorder="1" applyAlignment="1">
      <alignment horizontal="center" vertical="center" wrapText="1"/>
    </xf>
    <xf numFmtId="0" fontId="6" fillId="3" borderId="0" xfId="0" applyFont="1" applyFill="1" applyBorder="1" applyAlignment="1">
      <alignment horizontal="center"/>
    </xf>
    <xf numFmtId="0" fontId="14" fillId="0" borderId="0" xfId="0" applyFont="1" applyFill="1" applyBorder="1" applyAlignment="1">
      <alignment horizontal="center"/>
    </xf>
    <xf numFmtId="0" fontId="6" fillId="0" borderId="12" xfId="0" applyFont="1" applyFill="1" applyBorder="1" applyAlignment="1">
      <alignment horizontal="center"/>
    </xf>
    <xf numFmtId="0" fontId="0" fillId="0" borderId="0" xfId="0" applyFill="1" applyBorder="1" applyAlignment="1">
      <alignment horizontal="center"/>
    </xf>
    <xf numFmtId="0" fontId="29" fillId="10" borderId="0" xfId="0" applyFont="1" applyFill="1" applyAlignment="1">
      <alignment horizontal="right"/>
    </xf>
    <xf numFmtId="0" fontId="14" fillId="3" borderId="0" xfId="0" applyFont="1" applyFill="1" applyBorder="1" applyAlignment="1">
      <alignment horizontal="center"/>
    </xf>
    <xf numFmtId="0" fontId="0" fillId="0" borderId="1" xfId="0" applyBorder="1" applyAlignment="1">
      <alignment horizontal="center"/>
    </xf>
    <xf numFmtId="0" fontId="8" fillId="0" borderId="0" xfId="0" applyFont="1" applyFill="1"/>
    <xf numFmtId="0" fontId="0" fillId="0" borderId="1" xfId="0" applyBorder="1" applyAlignment="1">
      <alignment horizontal="center"/>
    </xf>
    <xf numFmtId="0" fontId="1" fillId="2" borderId="1" xfId="0" applyFont="1" applyFill="1" applyBorder="1" applyAlignment="1">
      <alignment horizontal="center"/>
    </xf>
    <xf numFmtId="0" fontId="37" fillId="0" borderId="0" xfId="0" applyFont="1" applyFill="1"/>
    <xf numFmtId="0" fontId="9" fillId="0" borderId="0" xfId="0" applyFont="1" applyFill="1"/>
    <xf numFmtId="0" fontId="8" fillId="11" borderId="0" xfId="0" applyFont="1" applyFill="1"/>
    <xf numFmtId="0" fontId="0" fillId="11" borderId="0" xfId="0" applyFill="1"/>
    <xf numFmtId="0" fontId="8" fillId="3" borderId="0" xfId="0" applyFont="1" applyFill="1"/>
    <xf numFmtId="0" fontId="0" fillId="0" borderId="1" xfId="0" applyFill="1" applyBorder="1" applyAlignment="1">
      <alignment horizontal="center"/>
    </xf>
    <xf numFmtId="0" fontId="3" fillId="11" borderId="5" xfId="0" applyFont="1" applyFill="1" applyBorder="1" applyAlignment="1">
      <alignment horizontal="center" vertical="top" wrapText="1"/>
    </xf>
    <xf numFmtId="0" fontId="3" fillId="11" borderId="6" xfId="0" applyFont="1" applyFill="1" applyBorder="1" applyAlignment="1">
      <alignment horizontal="center" vertical="top"/>
    </xf>
    <xf numFmtId="0" fontId="3" fillId="11" borderId="7" xfId="0" applyFont="1" applyFill="1" applyBorder="1" applyAlignment="1">
      <alignment horizontal="center" vertical="top"/>
    </xf>
    <xf numFmtId="0" fontId="3" fillId="11" borderId="8" xfId="0" applyFont="1" applyFill="1" applyBorder="1" applyAlignment="1">
      <alignment horizontal="center" vertical="center" wrapText="1"/>
    </xf>
    <xf numFmtId="0" fontId="3" fillId="11" borderId="3" xfId="0" applyFont="1" applyFill="1" applyBorder="1" applyAlignment="1">
      <alignment horizontal="center" vertical="center"/>
    </xf>
    <xf numFmtId="0" fontId="3" fillId="11" borderId="4" xfId="0" applyFont="1" applyFill="1" applyBorder="1" applyAlignment="1">
      <alignment horizontal="center" vertical="center"/>
    </xf>
    <xf numFmtId="0" fontId="3" fillId="11" borderId="9" xfId="0" applyFont="1" applyFill="1" applyBorder="1" applyAlignment="1">
      <alignment horizontal="center" vertical="center"/>
    </xf>
    <xf numFmtId="0" fontId="3" fillId="11" borderId="10" xfId="0" applyFont="1" applyFill="1" applyBorder="1" applyAlignment="1">
      <alignment horizontal="center" vertical="center"/>
    </xf>
    <xf numFmtId="0" fontId="3" fillId="11" borderId="11" xfId="0" applyFont="1" applyFill="1" applyBorder="1" applyAlignment="1">
      <alignment horizontal="center" vertical="center"/>
    </xf>
    <xf numFmtId="0" fontId="30" fillId="0" borderId="26" xfId="0" applyFont="1" applyBorder="1" applyAlignment="1">
      <alignment horizontal="left"/>
    </xf>
    <xf numFmtId="0" fontId="30" fillId="0" borderId="22" xfId="0" applyFont="1" applyBorder="1" applyAlignment="1">
      <alignment horizontal="left"/>
    </xf>
    <xf numFmtId="0" fontId="10" fillId="0" borderId="27" xfId="0" applyFont="1" applyBorder="1" applyAlignment="1">
      <alignment horizontal="right"/>
    </xf>
    <xf numFmtId="0" fontId="10" fillId="0" borderId="25" xfId="0" applyFont="1" applyBorder="1" applyAlignment="1">
      <alignment horizontal="right"/>
    </xf>
    <xf numFmtId="0" fontId="27" fillId="0" borderId="27" xfId="0" applyFont="1" applyBorder="1" applyAlignment="1">
      <alignment horizontal="right"/>
    </xf>
    <xf numFmtId="0" fontId="27" fillId="0" borderId="25" xfId="0" applyFont="1" applyBorder="1" applyAlignment="1">
      <alignment horizontal="right"/>
    </xf>
    <xf numFmtId="0" fontId="25" fillId="11" borderId="26" xfId="0" applyFont="1" applyFill="1" applyBorder="1" applyAlignment="1">
      <alignment horizontal="left"/>
    </xf>
    <xf numFmtId="0" fontId="25" fillId="11" borderId="22" xfId="0" applyFont="1" applyFill="1" applyBorder="1" applyAlignment="1">
      <alignment horizontal="left"/>
    </xf>
    <xf numFmtId="0" fontId="3" fillId="11" borderId="1" xfId="0" applyFont="1" applyFill="1" applyBorder="1" applyAlignment="1">
      <alignment horizontal="center" vertical="center" wrapText="1"/>
    </xf>
    <xf numFmtId="0" fontId="10" fillId="11" borderId="27" xfId="0" applyFont="1" applyFill="1" applyBorder="1" applyAlignment="1">
      <alignment horizontal="right"/>
    </xf>
    <xf numFmtId="0" fontId="10" fillId="11" borderId="25" xfId="0" applyFont="1" applyFill="1" applyBorder="1" applyAlignment="1">
      <alignment horizontal="right"/>
    </xf>
    <xf numFmtId="0" fontId="27" fillId="0" borderId="27" xfId="0" applyFont="1" applyBorder="1" applyAlignment="1">
      <alignment horizontal="right" vertical="top" wrapText="1"/>
    </xf>
    <xf numFmtId="0" fontId="27" fillId="0" borderId="25" xfId="0" applyFont="1" applyBorder="1" applyAlignment="1">
      <alignment horizontal="right" vertical="top" wrapText="1"/>
    </xf>
    <xf numFmtId="0" fontId="0" fillId="0" borderId="1" xfId="0" applyBorder="1" applyAlignment="1">
      <alignment horizontal="center"/>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13" xfId="0" applyFont="1" applyFill="1" applyBorder="1" applyAlignment="1">
      <alignment horizontal="center" vertical="center"/>
    </xf>
    <xf numFmtId="0" fontId="30" fillId="11" borderId="26" xfId="0" applyFont="1" applyFill="1" applyBorder="1" applyAlignment="1">
      <alignment horizontal="left"/>
    </xf>
    <xf numFmtId="0" fontId="30" fillId="11" borderId="22" xfId="0" applyFont="1" applyFill="1" applyBorder="1" applyAlignment="1">
      <alignment horizontal="left"/>
    </xf>
    <xf numFmtId="0" fontId="3" fillId="0" borderId="1" xfId="0" applyFont="1" applyBorder="1" applyAlignment="1">
      <alignment horizontal="center" vertical="top" wrapText="1"/>
    </xf>
    <xf numFmtId="0" fontId="21" fillId="0" borderId="15" xfId="0" applyFont="1" applyBorder="1" applyAlignment="1">
      <alignment horizontal="center" vertical="center"/>
    </xf>
    <xf numFmtId="0" fontId="21" fillId="0" borderId="18" xfId="0" applyFont="1" applyBorder="1" applyAlignment="1">
      <alignment horizontal="center" vertical="center"/>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top" wrapText="1"/>
    </xf>
    <xf numFmtId="0" fontId="3" fillId="0" borderId="8"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12" xfId="0" applyFont="1" applyBorder="1" applyAlignment="1">
      <alignment horizontal="center" vertical="top" wrapText="1"/>
    </xf>
    <xf numFmtId="0" fontId="3" fillId="0" borderId="0" xfId="0" applyFont="1" applyBorder="1" applyAlignment="1">
      <alignment horizontal="center" vertical="top" wrapText="1"/>
    </xf>
    <xf numFmtId="0" fontId="3" fillId="0" borderId="2"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9" fillId="0" borderId="1" xfId="0" applyFont="1" applyFill="1" applyBorder="1" applyAlignment="1">
      <alignment horizontal="center" vertical="center" wrapText="1"/>
    </xf>
    <xf numFmtId="0" fontId="0" fillId="11" borderId="1" xfId="0" applyFont="1" applyFill="1" applyBorder="1" applyAlignment="1">
      <alignment horizontal="center" vertical="center" wrapText="1"/>
    </xf>
    <xf numFmtId="0" fontId="3" fillId="11" borderId="12" xfId="0" applyFont="1" applyFill="1" applyBorder="1" applyAlignment="1">
      <alignment horizontal="center" vertical="center" wrapText="1"/>
    </xf>
    <xf numFmtId="0" fontId="3" fillId="11" borderId="0" xfId="0" applyFont="1" applyFill="1" applyBorder="1" applyAlignment="1">
      <alignment horizontal="center" vertical="center"/>
    </xf>
    <xf numFmtId="0" fontId="3" fillId="11" borderId="2" xfId="0" applyFont="1" applyFill="1" applyBorder="1" applyAlignment="1">
      <alignment horizontal="center" vertical="center"/>
    </xf>
    <xf numFmtId="0" fontId="3" fillId="11" borderId="3"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4" fillId="0" borderId="1" xfId="0" applyFont="1" applyBorder="1" applyAlignment="1">
      <alignment horizontal="center" vertical="top"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cellXfs>
  <cellStyles count="4">
    <cellStyle name="Comma" xfId="2" builtinId="3"/>
    <cellStyle name="Hyperlink" xfId="3" builtinId="8"/>
    <cellStyle name="Normal" xfId="0" builtinId="0"/>
    <cellStyle name="Percent" xfId="1" builtinId="5"/>
  </cellStyles>
  <dxfs count="0"/>
  <tableStyles count="0" defaultTableStyle="TableStyleMedium2" defaultPivotStyle="PivotStyleLight16"/>
  <colors>
    <mruColors>
      <color rgb="FF0066FF"/>
      <color rgb="FF996633"/>
      <color rgb="FFC0C0C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s8629@att.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69"/>
  <sheetViews>
    <sheetView showGridLines="0" tabSelected="1" zoomScaleNormal="100" workbookViewId="0">
      <pane ySplit="5" topLeftCell="A26" activePane="bottomLeft" state="frozen"/>
      <selection activeCell="C91" sqref="C91:G91"/>
      <selection pane="bottomLeft" activeCell="S10" sqref="S10"/>
    </sheetView>
  </sheetViews>
  <sheetFormatPr defaultRowHeight="15" x14ac:dyDescent="0.25"/>
  <cols>
    <col min="7" max="7" width="16.85546875" customWidth="1"/>
    <col min="8" max="8" width="54.5703125" bestFit="1" customWidth="1"/>
    <col min="9" max="9" width="18.5703125" customWidth="1"/>
    <col min="10" max="10" width="3.28515625" customWidth="1"/>
    <col min="11" max="11" width="12.5703125" customWidth="1"/>
    <col min="12" max="12" width="3.28515625" customWidth="1"/>
    <col min="13" max="13" width="12.5703125" customWidth="1"/>
    <col min="14" max="14" width="3.5703125" style="32" customWidth="1"/>
    <col min="15" max="16" width="14" customWidth="1"/>
    <col min="17" max="17" width="12.42578125" customWidth="1"/>
    <col min="18" max="20" width="14.28515625" bestFit="1" customWidth="1"/>
  </cols>
  <sheetData>
    <row r="1" spans="1:20" s="87" customFormat="1" ht="21" customHeight="1" x14ac:dyDescent="0.2">
      <c r="A1" s="90" t="s">
        <v>272</v>
      </c>
      <c r="B1" s="91"/>
      <c r="C1" s="91"/>
      <c r="D1" s="91"/>
      <c r="E1" s="91"/>
      <c r="F1" s="91"/>
      <c r="G1" s="91"/>
      <c r="H1" s="92"/>
      <c r="N1" s="88"/>
      <c r="P1" s="89" t="s">
        <v>281</v>
      </c>
    </row>
    <row r="2" spans="1:20" s="87" customFormat="1" ht="21" customHeight="1" thickBot="1" x14ac:dyDescent="0.25">
      <c r="A2" s="93" t="s">
        <v>273</v>
      </c>
      <c r="B2" s="94"/>
      <c r="C2" s="96"/>
      <c r="D2" s="96"/>
      <c r="E2" s="96"/>
      <c r="F2" s="94"/>
      <c r="G2" s="94"/>
      <c r="H2" s="95"/>
      <c r="N2" s="88"/>
      <c r="P2" s="89"/>
    </row>
    <row r="3" spans="1:20" s="87" customFormat="1" ht="21" customHeight="1" thickBot="1" x14ac:dyDescent="0.25">
      <c r="N3" s="88"/>
      <c r="P3" s="89"/>
    </row>
    <row r="4" spans="1:20" ht="31.5" x14ac:dyDescent="0.5">
      <c r="A4" s="1" t="s">
        <v>321</v>
      </c>
      <c r="G4" s="75" t="s">
        <v>234</v>
      </c>
      <c r="H4" s="1"/>
      <c r="I4" s="16"/>
      <c r="K4" s="16" t="s">
        <v>69</v>
      </c>
      <c r="M4" s="59">
        <f>M169+M112+M58+M21</f>
        <v>0</v>
      </c>
      <c r="N4" s="26"/>
      <c r="P4" s="146" t="s">
        <v>158</v>
      </c>
      <c r="Q4" s="53" t="s">
        <v>159</v>
      </c>
      <c r="R4" s="51" t="s">
        <v>162</v>
      </c>
      <c r="S4" s="49" t="s">
        <v>160</v>
      </c>
      <c r="T4" s="47" t="s">
        <v>161</v>
      </c>
    </row>
    <row r="5" spans="1:20" ht="16.5" thickBot="1" x14ac:dyDescent="0.3">
      <c r="P5" s="147"/>
      <c r="Q5" s="54" t="s">
        <v>320</v>
      </c>
      <c r="R5" s="52" t="s">
        <v>319</v>
      </c>
      <c r="S5" s="50" t="s">
        <v>318</v>
      </c>
      <c r="T5" s="48" t="s">
        <v>317</v>
      </c>
    </row>
    <row r="6" spans="1:20" ht="21" x14ac:dyDescent="0.35">
      <c r="B6" s="3" t="s">
        <v>0</v>
      </c>
      <c r="Q6" s="27"/>
      <c r="R6" s="27"/>
      <c r="S6" s="27"/>
      <c r="T6" s="27"/>
    </row>
    <row r="7" spans="1:20" x14ac:dyDescent="0.25">
      <c r="C7" s="8" t="s">
        <v>5</v>
      </c>
      <c r="H7" s="2" t="s">
        <v>3</v>
      </c>
      <c r="I7" s="2" t="s">
        <v>4</v>
      </c>
      <c r="K7" s="2" t="s">
        <v>6</v>
      </c>
      <c r="M7" s="2" t="s">
        <v>75</v>
      </c>
      <c r="N7" s="33"/>
    </row>
    <row r="8" spans="1:20" x14ac:dyDescent="0.25">
      <c r="C8" s="159" t="s">
        <v>71</v>
      </c>
      <c r="D8" s="160"/>
      <c r="E8" s="160"/>
      <c r="F8" s="160"/>
      <c r="G8" s="161"/>
      <c r="H8" s="4"/>
      <c r="I8" s="4"/>
      <c r="K8" s="23">
        <v>6</v>
      </c>
      <c r="L8" s="21"/>
      <c r="M8" s="20">
        <v>0</v>
      </c>
      <c r="N8" s="29"/>
    </row>
    <row r="9" spans="1:20" x14ac:dyDescent="0.25">
      <c r="C9" s="162" t="s">
        <v>73</v>
      </c>
      <c r="D9" s="163"/>
      <c r="E9" s="163"/>
      <c r="F9" s="163"/>
      <c r="G9" s="164"/>
      <c r="H9" s="4"/>
      <c r="I9" s="4"/>
      <c r="K9" s="23">
        <v>4</v>
      </c>
      <c r="L9" s="21"/>
      <c r="M9" s="20">
        <v>0</v>
      </c>
      <c r="N9" s="29"/>
    </row>
    <row r="10" spans="1:20" x14ac:dyDescent="0.25">
      <c r="C10" s="165"/>
      <c r="D10" s="166"/>
      <c r="E10" s="166"/>
      <c r="F10" s="166"/>
      <c r="G10" s="167"/>
      <c r="H10" s="4"/>
      <c r="I10" s="4"/>
      <c r="K10" s="23">
        <v>4</v>
      </c>
      <c r="L10" s="21"/>
      <c r="M10" s="20">
        <v>0</v>
      </c>
      <c r="N10" s="29"/>
    </row>
    <row r="11" spans="1:20" x14ac:dyDescent="0.25">
      <c r="C11" s="162" t="s">
        <v>72</v>
      </c>
      <c r="D11" s="163"/>
      <c r="E11" s="163"/>
      <c r="F11" s="163"/>
      <c r="G11" s="164"/>
      <c r="H11" s="4"/>
      <c r="I11" s="4"/>
      <c r="K11" s="23">
        <v>2</v>
      </c>
      <c r="L11" s="21"/>
      <c r="M11" s="20">
        <v>0</v>
      </c>
      <c r="N11" s="29"/>
      <c r="P11" s="2"/>
    </row>
    <row r="12" spans="1:20" x14ac:dyDescent="0.25">
      <c r="C12" s="165"/>
      <c r="D12" s="166"/>
      <c r="E12" s="166"/>
      <c r="F12" s="166"/>
      <c r="G12" s="167"/>
      <c r="H12" s="4"/>
      <c r="I12" s="4"/>
      <c r="K12" s="23">
        <v>2</v>
      </c>
      <c r="L12" s="21"/>
      <c r="M12" s="20">
        <v>0</v>
      </c>
      <c r="N12" s="29"/>
    </row>
    <row r="13" spans="1:20" x14ac:dyDescent="0.25">
      <c r="C13" s="19"/>
      <c r="D13" s="19"/>
      <c r="E13" s="19"/>
      <c r="F13" s="19"/>
      <c r="G13" s="19"/>
      <c r="H13" s="13"/>
      <c r="I13" s="13"/>
      <c r="K13" s="21"/>
      <c r="L13" s="21"/>
      <c r="M13" s="21"/>
    </row>
    <row r="14" spans="1:20" x14ac:dyDescent="0.25">
      <c r="C14" s="8" t="s">
        <v>1</v>
      </c>
      <c r="H14" s="2" t="s">
        <v>3</v>
      </c>
      <c r="I14" s="2" t="s">
        <v>4</v>
      </c>
      <c r="K14" s="22" t="s">
        <v>6</v>
      </c>
      <c r="L14" s="21"/>
      <c r="M14" s="2" t="s">
        <v>75</v>
      </c>
      <c r="N14" s="33"/>
    </row>
    <row r="15" spans="1:20" x14ac:dyDescent="0.25">
      <c r="C15" s="145" t="s">
        <v>2</v>
      </c>
      <c r="D15" s="145"/>
      <c r="E15" s="145"/>
      <c r="F15" s="145"/>
      <c r="G15" s="145"/>
      <c r="H15" s="4"/>
      <c r="I15" s="4"/>
      <c r="K15" s="23">
        <v>3</v>
      </c>
      <c r="L15" s="21"/>
      <c r="M15" s="20">
        <v>0</v>
      </c>
      <c r="N15" s="29"/>
    </row>
    <row r="16" spans="1:20" x14ac:dyDescent="0.25">
      <c r="C16" s="145"/>
      <c r="D16" s="145"/>
      <c r="E16" s="145"/>
      <c r="F16" s="145"/>
      <c r="G16" s="145"/>
      <c r="H16" s="4"/>
      <c r="I16" s="4"/>
      <c r="K16" s="23">
        <v>3</v>
      </c>
      <c r="L16" s="21"/>
      <c r="M16" s="20">
        <v>0</v>
      </c>
      <c r="N16" s="29"/>
    </row>
    <row r="17" spans="2:20" x14ac:dyDescent="0.25">
      <c r="C17" s="145"/>
      <c r="D17" s="145"/>
      <c r="E17" s="145"/>
      <c r="F17" s="145"/>
      <c r="G17" s="145"/>
      <c r="H17" s="4"/>
      <c r="I17" s="4"/>
      <c r="K17" s="23">
        <v>3</v>
      </c>
      <c r="L17" s="21"/>
      <c r="M17" s="20">
        <v>0</v>
      </c>
      <c r="N17" s="29"/>
    </row>
    <row r="18" spans="2:20" x14ac:dyDescent="0.25">
      <c r="C18" s="145"/>
      <c r="D18" s="145"/>
      <c r="E18" s="145"/>
      <c r="F18" s="145"/>
      <c r="G18" s="145"/>
      <c r="H18" s="4"/>
      <c r="I18" s="4"/>
      <c r="K18" s="23">
        <v>3</v>
      </c>
      <c r="L18" s="21"/>
      <c r="M18" s="20">
        <v>0</v>
      </c>
      <c r="N18" s="29"/>
    </row>
    <row r="19" spans="2:20" x14ac:dyDescent="0.25">
      <c r="C19" s="86"/>
      <c r="D19" s="86"/>
      <c r="E19" s="86"/>
      <c r="F19" s="86"/>
      <c r="G19" s="86"/>
      <c r="H19" s="13"/>
      <c r="I19" s="13"/>
      <c r="K19" s="99"/>
      <c r="L19" s="21"/>
      <c r="M19" s="98"/>
      <c r="N19" s="29"/>
    </row>
    <row r="20" spans="2:20" x14ac:dyDescent="0.25">
      <c r="K20" s="24"/>
    </row>
    <row r="21" spans="2:20" ht="18.75" x14ac:dyDescent="0.3">
      <c r="I21" s="5" t="s">
        <v>8</v>
      </c>
      <c r="K21" s="25">
        <f>SUM(K8:K20)</f>
        <v>30</v>
      </c>
      <c r="M21" s="7">
        <f>SUM(M8:M20)</f>
        <v>0</v>
      </c>
      <c r="N21" s="30"/>
    </row>
    <row r="22" spans="2:20" x14ac:dyDescent="0.25">
      <c r="I22" s="5"/>
    </row>
    <row r="24" spans="2:20" ht="21" x14ac:dyDescent="0.35">
      <c r="B24" s="3" t="s">
        <v>9</v>
      </c>
      <c r="O24" s="2" t="s">
        <v>29</v>
      </c>
    </row>
    <row r="25" spans="2:20" x14ac:dyDescent="0.25">
      <c r="C25" s="8" t="s">
        <v>25</v>
      </c>
      <c r="H25" s="2" t="s">
        <v>3</v>
      </c>
      <c r="I25" s="2" t="s">
        <v>4</v>
      </c>
      <c r="K25" s="2" t="s">
        <v>6</v>
      </c>
      <c r="M25" s="2" t="s">
        <v>75</v>
      </c>
      <c r="N25" s="33"/>
      <c r="O25" s="11" t="s">
        <v>30</v>
      </c>
      <c r="P25" s="11" t="s">
        <v>31</v>
      </c>
      <c r="Q25" s="11" t="s">
        <v>32</v>
      </c>
      <c r="R25" s="11" t="s">
        <v>33</v>
      </c>
      <c r="S25" s="106" t="s">
        <v>333</v>
      </c>
      <c r="T25" s="106" t="s">
        <v>7</v>
      </c>
    </row>
    <row r="26" spans="2:20" ht="33" customHeight="1" x14ac:dyDescent="0.25">
      <c r="C26" s="168" t="s">
        <v>26</v>
      </c>
      <c r="D26" s="160"/>
      <c r="E26" s="160"/>
      <c r="F26" s="160"/>
      <c r="G26" s="161"/>
      <c r="H26" s="4"/>
      <c r="I26" s="4"/>
      <c r="K26" s="23">
        <v>4</v>
      </c>
      <c r="M26" s="31">
        <v>0</v>
      </c>
      <c r="N26" s="34"/>
      <c r="O26" s="11"/>
      <c r="P26" s="11"/>
      <c r="Q26" s="11"/>
      <c r="R26" s="11"/>
      <c r="S26" s="106"/>
      <c r="T26" s="106"/>
    </row>
    <row r="27" spans="2:20" x14ac:dyDescent="0.25">
      <c r="C27" s="148" t="s">
        <v>27</v>
      </c>
      <c r="D27" s="163"/>
      <c r="E27" s="163"/>
      <c r="F27" s="163"/>
      <c r="G27" s="164"/>
      <c r="H27" s="4"/>
      <c r="I27" s="4"/>
      <c r="K27" s="23">
        <v>3</v>
      </c>
      <c r="M27" s="31">
        <v>0</v>
      </c>
      <c r="N27" s="34"/>
      <c r="O27" s="11"/>
      <c r="P27" s="11"/>
      <c r="Q27" s="11"/>
      <c r="R27" s="6" t="s">
        <v>34</v>
      </c>
      <c r="S27" s="113"/>
      <c r="T27" s="106"/>
    </row>
    <row r="28" spans="2:20" x14ac:dyDescent="0.25">
      <c r="C28" s="165"/>
      <c r="D28" s="166"/>
      <c r="E28" s="166"/>
      <c r="F28" s="166"/>
      <c r="G28" s="167"/>
      <c r="H28" s="4"/>
      <c r="I28" s="4"/>
      <c r="K28" s="23">
        <v>3</v>
      </c>
      <c r="M28" s="31">
        <v>0</v>
      </c>
      <c r="N28" s="34"/>
      <c r="O28" s="11"/>
      <c r="P28" s="11"/>
      <c r="Q28" s="11"/>
      <c r="R28" s="6" t="s">
        <v>34</v>
      </c>
      <c r="S28" s="113"/>
      <c r="T28" s="106"/>
    </row>
    <row r="29" spans="2:20" x14ac:dyDescent="0.25">
      <c r="C29" s="148" t="s">
        <v>28</v>
      </c>
      <c r="D29" s="163"/>
      <c r="E29" s="163"/>
      <c r="F29" s="163"/>
      <c r="G29" s="164"/>
      <c r="H29" s="4"/>
      <c r="I29" s="4"/>
      <c r="K29" s="23">
        <v>2</v>
      </c>
      <c r="M29" s="31">
        <v>0</v>
      </c>
      <c r="N29" s="34"/>
      <c r="O29" s="11"/>
      <c r="P29" s="11"/>
      <c r="Q29" s="11"/>
      <c r="R29" s="6" t="s">
        <v>34</v>
      </c>
      <c r="S29" s="113"/>
      <c r="T29" s="106"/>
    </row>
    <row r="30" spans="2:20" x14ac:dyDescent="0.25">
      <c r="C30" s="165"/>
      <c r="D30" s="166"/>
      <c r="E30" s="166"/>
      <c r="F30" s="166"/>
      <c r="G30" s="167"/>
      <c r="H30" s="4"/>
      <c r="I30" s="4"/>
      <c r="K30" s="23">
        <v>2</v>
      </c>
      <c r="M30" s="31">
        <v>0</v>
      </c>
      <c r="N30" s="34"/>
      <c r="O30" s="11"/>
      <c r="P30" s="11"/>
      <c r="Q30" s="11"/>
      <c r="R30" s="6" t="s">
        <v>34</v>
      </c>
      <c r="S30" s="113"/>
      <c r="T30" s="106"/>
    </row>
    <row r="31" spans="2:20" ht="36" customHeight="1" x14ac:dyDescent="0.25">
      <c r="C31" s="179" t="s">
        <v>287</v>
      </c>
      <c r="D31" s="179"/>
      <c r="E31" s="179"/>
      <c r="F31" s="179"/>
      <c r="G31" s="179"/>
      <c r="H31" s="15"/>
      <c r="I31" s="4"/>
      <c r="K31" s="23">
        <v>2</v>
      </c>
      <c r="L31" s="27"/>
      <c r="M31" s="31">
        <v>0</v>
      </c>
      <c r="N31" s="29"/>
      <c r="O31" s="104"/>
      <c r="P31" s="104"/>
      <c r="Q31" s="104"/>
      <c r="R31" s="6" t="s">
        <v>34</v>
      </c>
      <c r="S31" s="113"/>
      <c r="T31" s="106"/>
    </row>
    <row r="32" spans="2:20" x14ac:dyDescent="0.25">
      <c r="C32" s="19"/>
      <c r="D32" s="19"/>
      <c r="E32" s="19"/>
      <c r="F32" s="19"/>
      <c r="G32" s="19"/>
      <c r="H32" s="13"/>
      <c r="I32" s="13"/>
      <c r="K32" s="99"/>
      <c r="M32" s="29"/>
      <c r="N32" s="29"/>
      <c r="O32" s="77"/>
      <c r="P32" s="77"/>
      <c r="Q32" s="77"/>
      <c r="R32" s="101"/>
      <c r="S32" s="77"/>
    </row>
    <row r="33" spans="3:19" x14ac:dyDescent="0.25">
      <c r="C33" s="110" t="s">
        <v>277</v>
      </c>
      <c r="D33" s="111"/>
      <c r="E33" s="111"/>
      <c r="F33" s="111"/>
      <c r="G33" s="111"/>
      <c r="H33" s="2" t="s">
        <v>3</v>
      </c>
      <c r="I33" s="2" t="s">
        <v>4</v>
      </c>
      <c r="K33" s="2" t="s">
        <v>6</v>
      </c>
      <c r="M33" s="2" t="s">
        <v>75</v>
      </c>
      <c r="N33" s="33"/>
      <c r="O33" s="101"/>
      <c r="P33" s="101"/>
      <c r="Q33" s="101"/>
      <c r="R33" s="101"/>
      <c r="S33" s="101"/>
    </row>
    <row r="34" spans="3:19" ht="52.5" customHeight="1" x14ac:dyDescent="0.25">
      <c r="C34" s="114" t="s">
        <v>332</v>
      </c>
      <c r="D34" s="115"/>
      <c r="E34" s="115"/>
      <c r="F34" s="115"/>
      <c r="G34" s="116"/>
      <c r="H34" s="4"/>
      <c r="I34" s="4"/>
      <c r="K34" s="23">
        <v>1</v>
      </c>
      <c r="M34" s="31">
        <v>0</v>
      </c>
      <c r="N34" s="100"/>
      <c r="O34" s="101"/>
      <c r="P34" s="101"/>
      <c r="Q34" s="101"/>
      <c r="R34" s="101"/>
      <c r="S34" s="101"/>
    </row>
    <row r="35" spans="3:19" x14ac:dyDescent="0.25">
      <c r="C35" s="117" t="s">
        <v>328</v>
      </c>
      <c r="D35" s="118"/>
      <c r="E35" s="118"/>
      <c r="F35" s="118"/>
      <c r="G35" s="119"/>
      <c r="H35" s="4"/>
      <c r="I35" s="4"/>
      <c r="K35" s="23">
        <v>1</v>
      </c>
      <c r="M35" s="31">
        <v>0</v>
      </c>
      <c r="N35" s="100"/>
      <c r="O35" s="101"/>
      <c r="P35" s="101"/>
      <c r="Q35" s="101"/>
      <c r="R35" s="101"/>
      <c r="S35" s="101"/>
    </row>
    <row r="36" spans="3:19" x14ac:dyDescent="0.25">
      <c r="C36" s="180"/>
      <c r="D36" s="181"/>
      <c r="E36" s="181"/>
      <c r="F36" s="181"/>
      <c r="G36" s="182"/>
      <c r="H36" s="4"/>
      <c r="I36" s="4"/>
      <c r="K36" s="23">
        <v>1</v>
      </c>
      <c r="M36" s="31"/>
      <c r="N36" s="100"/>
      <c r="O36" s="101"/>
      <c r="P36" s="101"/>
      <c r="Q36" s="101"/>
      <c r="R36" s="101"/>
      <c r="S36" s="101"/>
    </row>
    <row r="38" spans="3:19" x14ac:dyDescent="0.25">
      <c r="C38" s="8" t="s">
        <v>10</v>
      </c>
      <c r="H38" s="2"/>
      <c r="I38" s="2"/>
      <c r="K38" s="2"/>
      <c r="M38" s="2"/>
      <c r="N38" s="33"/>
    </row>
    <row r="39" spans="3:19" ht="15" customHeight="1" x14ac:dyDescent="0.25">
      <c r="C39" s="148" t="s">
        <v>264</v>
      </c>
      <c r="D39" s="149"/>
      <c r="E39" s="149"/>
      <c r="F39" s="149"/>
      <c r="G39" s="150"/>
      <c r="H39" s="10" t="s">
        <v>262</v>
      </c>
      <c r="I39" s="4">
        <v>1</v>
      </c>
    </row>
    <row r="40" spans="3:19" x14ac:dyDescent="0.25">
      <c r="C40" s="151"/>
      <c r="D40" s="152"/>
      <c r="E40" s="152"/>
      <c r="F40" s="152"/>
      <c r="G40" s="153"/>
      <c r="H40" s="10" t="s">
        <v>163</v>
      </c>
      <c r="I40" s="46">
        <v>1</v>
      </c>
    </row>
    <row r="41" spans="3:19" x14ac:dyDescent="0.25">
      <c r="C41" s="151"/>
      <c r="D41" s="152"/>
      <c r="E41" s="152"/>
      <c r="F41" s="152"/>
      <c r="G41" s="153"/>
      <c r="H41" s="10" t="s">
        <v>263</v>
      </c>
      <c r="I41" s="4">
        <v>0</v>
      </c>
      <c r="K41" s="2" t="s">
        <v>6</v>
      </c>
      <c r="M41" s="2" t="s">
        <v>75</v>
      </c>
      <c r="N41" s="33"/>
      <c r="P41" s="2"/>
    </row>
    <row r="42" spans="3:19" x14ac:dyDescent="0.25">
      <c r="C42" s="154"/>
      <c r="D42" s="155"/>
      <c r="E42" s="155"/>
      <c r="F42" s="155"/>
      <c r="G42" s="156"/>
      <c r="H42" s="10" t="s">
        <v>151</v>
      </c>
      <c r="I42" s="46">
        <f>I41/I39</f>
        <v>0</v>
      </c>
      <c r="K42" s="23">
        <v>7</v>
      </c>
      <c r="M42" s="58">
        <f>IF(((I42/I40)*K42)&gt;14, 14, (I42/I40)*K42)</f>
        <v>0</v>
      </c>
      <c r="N42" s="29"/>
    </row>
    <row r="43" spans="3:19" x14ac:dyDescent="0.25">
      <c r="H43" s="56" t="s">
        <v>164</v>
      </c>
    </row>
    <row r="44" spans="3:19" x14ac:dyDescent="0.25">
      <c r="C44" s="8" t="s">
        <v>11</v>
      </c>
      <c r="H44" s="2"/>
      <c r="I44" s="2" t="s">
        <v>12</v>
      </c>
      <c r="K44" s="2" t="s">
        <v>6</v>
      </c>
      <c r="M44" s="2" t="s">
        <v>75</v>
      </c>
      <c r="N44" s="33"/>
    </row>
    <row r="45" spans="3:19" x14ac:dyDescent="0.25">
      <c r="C45" s="169" t="s">
        <v>274</v>
      </c>
      <c r="D45" s="170"/>
      <c r="E45" s="170"/>
      <c r="F45" s="170"/>
      <c r="G45" s="171"/>
      <c r="H45" s="9" t="s">
        <v>13</v>
      </c>
      <c r="I45" s="4"/>
      <c r="K45" s="23">
        <v>0.37</v>
      </c>
      <c r="M45" s="31">
        <v>0</v>
      </c>
      <c r="N45" s="29"/>
    </row>
    <row r="46" spans="3:19" x14ac:dyDescent="0.25">
      <c r="C46" s="172"/>
      <c r="D46" s="173"/>
      <c r="E46" s="173"/>
      <c r="F46" s="173"/>
      <c r="G46" s="174"/>
      <c r="H46" s="9" t="s">
        <v>14</v>
      </c>
      <c r="I46" s="4"/>
      <c r="K46" s="23">
        <v>0.33</v>
      </c>
      <c r="M46" s="31">
        <v>0</v>
      </c>
      <c r="N46" s="29"/>
    </row>
    <row r="47" spans="3:19" x14ac:dyDescent="0.25">
      <c r="C47" s="172"/>
      <c r="D47" s="173"/>
      <c r="E47" s="173"/>
      <c r="F47" s="173"/>
      <c r="G47" s="174"/>
      <c r="H47" s="9" t="s">
        <v>15</v>
      </c>
      <c r="I47" s="4"/>
      <c r="K47" s="23">
        <v>0.33</v>
      </c>
      <c r="M47" s="31">
        <v>0</v>
      </c>
      <c r="N47" s="29"/>
    </row>
    <row r="48" spans="3:19" x14ac:dyDescent="0.25">
      <c r="C48" s="172"/>
      <c r="D48" s="173"/>
      <c r="E48" s="173"/>
      <c r="F48" s="173"/>
      <c r="G48" s="174"/>
      <c r="H48" s="9" t="s">
        <v>16</v>
      </c>
      <c r="I48" s="4"/>
      <c r="K48" s="23">
        <v>0.33</v>
      </c>
      <c r="M48" s="31">
        <v>0</v>
      </c>
      <c r="N48" s="29"/>
    </row>
    <row r="49" spans="2:16" x14ac:dyDescent="0.25">
      <c r="C49" s="172"/>
      <c r="D49" s="173"/>
      <c r="E49" s="173"/>
      <c r="F49" s="173"/>
      <c r="G49" s="174"/>
      <c r="H49" s="9" t="s">
        <v>17</v>
      </c>
      <c r="I49" s="4"/>
      <c r="K49" s="23">
        <v>0.33</v>
      </c>
      <c r="M49" s="31">
        <v>0</v>
      </c>
      <c r="N49" s="29"/>
    </row>
    <row r="50" spans="2:16" x14ac:dyDescent="0.25">
      <c r="C50" s="172"/>
      <c r="D50" s="173"/>
      <c r="E50" s="173"/>
      <c r="F50" s="173"/>
      <c r="G50" s="174"/>
      <c r="H50" s="9" t="s">
        <v>18</v>
      </c>
      <c r="I50" s="4"/>
      <c r="K50" s="23">
        <v>0.33</v>
      </c>
      <c r="M50" s="31">
        <v>0</v>
      </c>
      <c r="N50" s="29"/>
    </row>
    <row r="51" spans="2:16" x14ac:dyDescent="0.25">
      <c r="C51" s="172"/>
      <c r="D51" s="173"/>
      <c r="E51" s="173"/>
      <c r="F51" s="173"/>
      <c r="G51" s="174"/>
      <c r="H51" s="9" t="s">
        <v>19</v>
      </c>
      <c r="I51" s="4"/>
      <c r="K51" s="23">
        <v>0.33</v>
      </c>
      <c r="M51" s="31">
        <v>0</v>
      </c>
      <c r="N51" s="29"/>
    </row>
    <row r="52" spans="2:16" x14ac:dyDescent="0.25">
      <c r="C52" s="172"/>
      <c r="D52" s="173"/>
      <c r="E52" s="173"/>
      <c r="F52" s="173"/>
      <c r="G52" s="174"/>
      <c r="H52" s="9" t="s">
        <v>20</v>
      </c>
      <c r="I52" s="4"/>
      <c r="K52" s="23">
        <v>0.33</v>
      </c>
      <c r="M52" s="31">
        <v>0</v>
      </c>
      <c r="N52" s="29"/>
    </row>
    <row r="53" spans="2:16" x14ac:dyDescent="0.25">
      <c r="C53" s="172"/>
      <c r="D53" s="173"/>
      <c r="E53" s="173"/>
      <c r="F53" s="173"/>
      <c r="G53" s="174"/>
      <c r="H53" s="9" t="s">
        <v>21</v>
      </c>
      <c r="I53" s="4"/>
      <c r="K53" s="23">
        <v>0.33</v>
      </c>
      <c r="M53" s="31">
        <v>0</v>
      </c>
      <c r="N53" s="29"/>
    </row>
    <row r="54" spans="2:16" x14ac:dyDescent="0.25">
      <c r="C54" s="172"/>
      <c r="D54" s="173"/>
      <c r="E54" s="173"/>
      <c r="F54" s="173"/>
      <c r="G54" s="174"/>
      <c r="H54" s="9" t="s">
        <v>22</v>
      </c>
      <c r="I54" s="4"/>
      <c r="K54" s="23">
        <v>0.33</v>
      </c>
      <c r="M54" s="31">
        <v>0</v>
      </c>
      <c r="N54" s="29"/>
    </row>
    <row r="55" spans="2:16" x14ac:dyDescent="0.25">
      <c r="C55" s="172"/>
      <c r="D55" s="173"/>
      <c r="E55" s="173"/>
      <c r="F55" s="173"/>
      <c r="G55" s="174"/>
      <c r="H55" s="9" t="s">
        <v>23</v>
      </c>
      <c r="I55" s="4"/>
      <c r="K55" s="23">
        <v>0.33</v>
      </c>
      <c r="M55" s="31">
        <v>0</v>
      </c>
      <c r="N55" s="29"/>
    </row>
    <row r="56" spans="2:16" x14ac:dyDescent="0.25">
      <c r="C56" s="175"/>
      <c r="D56" s="176"/>
      <c r="E56" s="176"/>
      <c r="F56" s="176"/>
      <c r="G56" s="177"/>
      <c r="H56" s="9" t="s">
        <v>24</v>
      </c>
      <c r="I56" s="4"/>
      <c r="K56" s="23">
        <v>0.33</v>
      </c>
      <c r="M56" s="31">
        <v>0</v>
      </c>
      <c r="N56" s="29"/>
    </row>
    <row r="58" spans="2:16" ht="18.75" x14ac:dyDescent="0.3">
      <c r="I58" s="5" t="s">
        <v>66</v>
      </c>
      <c r="K58" s="25">
        <f>SUM(K26:K56)</f>
        <v>29.999999999999982</v>
      </c>
      <c r="M58" s="60">
        <f>SUM(M26:M57)</f>
        <v>0</v>
      </c>
      <c r="N58" s="30"/>
    </row>
    <row r="59" spans="2:16" x14ac:dyDescent="0.25">
      <c r="I59" s="5"/>
    </row>
    <row r="61" spans="2:16" ht="21" x14ac:dyDescent="0.35">
      <c r="B61" s="3" t="s">
        <v>35</v>
      </c>
    </row>
    <row r="62" spans="2:16" x14ac:dyDescent="0.25">
      <c r="C62" s="8" t="s">
        <v>41</v>
      </c>
      <c r="H62" s="2"/>
      <c r="I62" s="2"/>
      <c r="K62" s="28"/>
      <c r="L62" s="27"/>
      <c r="M62" s="28"/>
      <c r="N62" s="33"/>
    </row>
    <row r="63" spans="2:16" ht="34.5" customHeight="1" x14ac:dyDescent="0.25">
      <c r="C63" s="185" t="s">
        <v>266</v>
      </c>
      <c r="D63" s="185"/>
      <c r="E63" s="185"/>
      <c r="F63" s="185"/>
      <c r="G63" s="185"/>
      <c r="H63" s="14" t="s">
        <v>265</v>
      </c>
      <c r="I63" s="42">
        <v>1</v>
      </c>
      <c r="K63" s="28" t="s">
        <v>6</v>
      </c>
      <c r="L63" s="27"/>
      <c r="M63" s="2" t="s">
        <v>75</v>
      </c>
      <c r="N63" s="33"/>
      <c r="P63" s="18"/>
    </row>
    <row r="64" spans="2:16" ht="34.5" customHeight="1" x14ac:dyDescent="0.25">
      <c r="C64" s="185"/>
      <c r="D64" s="185"/>
      <c r="E64" s="185"/>
      <c r="F64" s="185"/>
      <c r="G64" s="185"/>
      <c r="H64" s="14" t="s">
        <v>106</v>
      </c>
      <c r="I64" s="55">
        <v>0</v>
      </c>
      <c r="K64" s="61">
        <v>7</v>
      </c>
      <c r="L64" s="62"/>
      <c r="M64" s="63">
        <f>IF( ((I64/I63) * K64) &gt; 14, 14,  ((I64/I63) * K64))</f>
        <v>0</v>
      </c>
      <c r="N64" s="29"/>
    </row>
    <row r="65" spans="3:14" x14ac:dyDescent="0.25">
      <c r="C65" s="12"/>
      <c r="D65" s="12"/>
      <c r="E65" s="12"/>
      <c r="F65" s="12"/>
      <c r="G65" s="12"/>
      <c r="H65" s="56" t="s">
        <v>164</v>
      </c>
      <c r="I65" s="13"/>
      <c r="K65" s="27"/>
      <c r="L65" s="27"/>
      <c r="M65" s="27"/>
    </row>
    <row r="66" spans="3:14" x14ac:dyDescent="0.25">
      <c r="C66" s="8" t="s">
        <v>215</v>
      </c>
      <c r="H66" s="2" t="s">
        <v>40</v>
      </c>
      <c r="I66" s="2" t="s">
        <v>4</v>
      </c>
      <c r="K66" s="28" t="s">
        <v>6</v>
      </c>
      <c r="L66" s="27"/>
      <c r="M66" s="2" t="s">
        <v>75</v>
      </c>
      <c r="N66" s="33"/>
    </row>
    <row r="67" spans="3:14" x14ac:dyDescent="0.25">
      <c r="C67" s="145" t="s">
        <v>39</v>
      </c>
      <c r="D67" s="145"/>
      <c r="E67" s="145"/>
      <c r="F67" s="145"/>
      <c r="G67" s="145"/>
      <c r="H67" s="4"/>
      <c r="I67" s="4"/>
      <c r="K67" s="23">
        <v>1</v>
      </c>
      <c r="L67" s="27"/>
      <c r="M67" s="31">
        <v>0</v>
      </c>
      <c r="N67" s="29"/>
    </row>
    <row r="68" spans="3:14" x14ac:dyDescent="0.25">
      <c r="C68" s="145"/>
      <c r="D68" s="145"/>
      <c r="E68" s="145"/>
      <c r="F68" s="145"/>
      <c r="G68" s="145"/>
      <c r="H68" s="4"/>
      <c r="I68" s="4"/>
      <c r="K68" s="23">
        <v>1</v>
      </c>
      <c r="L68" s="27"/>
      <c r="M68" s="31">
        <v>0</v>
      </c>
      <c r="N68" s="29"/>
    </row>
    <row r="69" spans="3:14" x14ac:dyDescent="0.25">
      <c r="C69" s="145"/>
      <c r="D69" s="145"/>
      <c r="E69" s="145"/>
      <c r="F69" s="145"/>
      <c r="G69" s="145"/>
      <c r="H69" s="4"/>
      <c r="I69" s="4"/>
      <c r="K69" s="23">
        <v>1</v>
      </c>
      <c r="L69" s="27"/>
      <c r="M69" s="31">
        <v>0</v>
      </c>
      <c r="N69" s="29"/>
    </row>
    <row r="70" spans="3:14" x14ac:dyDescent="0.25">
      <c r="C70" s="17"/>
      <c r="D70" s="17"/>
      <c r="E70" s="17"/>
      <c r="F70" s="17"/>
      <c r="G70" s="17"/>
      <c r="H70" s="13"/>
      <c r="I70" s="13"/>
      <c r="L70" s="27"/>
      <c r="M70" s="29"/>
      <c r="N70" s="29"/>
    </row>
    <row r="71" spans="3:14" x14ac:dyDescent="0.25">
      <c r="C71" s="108" t="s">
        <v>282</v>
      </c>
      <c r="D71" s="109"/>
      <c r="E71" s="109"/>
      <c r="F71" s="109"/>
      <c r="G71" s="109"/>
      <c r="H71" s="2" t="s">
        <v>214</v>
      </c>
      <c r="I71" s="2" t="s">
        <v>4</v>
      </c>
      <c r="K71" s="28" t="s">
        <v>6</v>
      </c>
      <c r="L71" s="27"/>
      <c r="M71" s="2" t="s">
        <v>75</v>
      </c>
      <c r="N71" s="33"/>
    </row>
    <row r="72" spans="3:14" x14ac:dyDescent="0.25">
      <c r="C72" s="178" t="s">
        <v>278</v>
      </c>
      <c r="D72" s="178"/>
      <c r="E72" s="178"/>
      <c r="F72" s="178"/>
      <c r="G72" s="178"/>
      <c r="H72" s="15"/>
      <c r="I72" s="4"/>
      <c r="K72" s="23">
        <v>1</v>
      </c>
      <c r="L72" s="27"/>
      <c r="M72" s="31">
        <v>0</v>
      </c>
      <c r="N72" s="29"/>
    </row>
    <row r="73" spans="3:14" x14ac:dyDescent="0.25">
      <c r="C73" s="178"/>
      <c r="D73" s="178"/>
      <c r="E73" s="178"/>
      <c r="F73" s="178"/>
      <c r="G73" s="178"/>
      <c r="H73" s="15"/>
      <c r="I73" s="4"/>
      <c r="K73" s="23">
        <v>1</v>
      </c>
      <c r="L73" s="27"/>
      <c r="M73" s="31"/>
      <c r="N73" s="29"/>
    </row>
    <row r="74" spans="3:14" x14ac:dyDescent="0.25">
      <c r="C74" s="178"/>
      <c r="D74" s="178"/>
      <c r="E74" s="178"/>
      <c r="F74" s="178"/>
      <c r="G74" s="178"/>
      <c r="H74" s="15"/>
      <c r="I74" s="4"/>
      <c r="K74" s="23">
        <v>1</v>
      </c>
      <c r="L74" s="27"/>
      <c r="M74" s="31">
        <v>0</v>
      </c>
      <c r="N74" s="29"/>
    </row>
    <row r="75" spans="3:14" x14ac:dyDescent="0.25">
      <c r="C75" s="68"/>
      <c r="D75" s="68"/>
      <c r="E75" s="68"/>
      <c r="F75" s="68"/>
      <c r="G75" s="68"/>
      <c r="H75" s="13"/>
      <c r="I75" s="13"/>
      <c r="L75" s="27"/>
      <c r="M75" s="29"/>
      <c r="N75" s="29"/>
    </row>
    <row r="76" spans="3:14" x14ac:dyDescent="0.25">
      <c r="C76" s="8" t="s">
        <v>74</v>
      </c>
      <c r="H76" s="2" t="s">
        <v>43</v>
      </c>
      <c r="I76" s="2" t="s">
        <v>44</v>
      </c>
      <c r="K76" s="28" t="s">
        <v>6</v>
      </c>
      <c r="L76" s="27"/>
      <c r="M76" s="2" t="s">
        <v>75</v>
      </c>
      <c r="N76" s="33"/>
    </row>
    <row r="77" spans="3:14" x14ac:dyDescent="0.25">
      <c r="C77" s="145" t="s">
        <v>42</v>
      </c>
      <c r="D77" s="145"/>
      <c r="E77" s="145"/>
      <c r="F77" s="145"/>
      <c r="G77" s="145"/>
      <c r="H77" s="9" t="s">
        <v>45</v>
      </c>
      <c r="I77" s="4"/>
      <c r="K77" s="23">
        <v>0.75</v>
      </c>
      <c r="L77" s="27"/>
      <c r="M77" s="31">
        <v>0</v>
      </c>
      <c r="N77" s="29"/>
    </row>
    <row r="78" spans="3:14" x14ac:dyDescent="0.25">
      <c r="C78" s="145"/>
      <c r="D78" s="145"/>
      <c r="E78" s="145"/>
      <c r="F78" s="145"/>
      <c r="G78" s="145"/>
      <c r="H78" s="9" t="s">
        <v>46</v>
      </c>
      <c r="I78" s="4"/>
      <c r="K78" s="23">
        <v>0.75</v>
      </c>
      <c r="L78" s="27"/>
      <c r="M78" s="31">
        <v>0</v>
      </c>
      <c r="N78" s="29"/>
    </row>
    <row r="79" spans="3:14" x14ac:dyDescent="0.25">
      <c r="C79" s="145"/>
      <c r="D79" s="145"/>
      <c r="E79" s="145"/>
      <c r="F79" s="145"/>
      <c r="G79" s="145"/>
      <c r="H79" s="9" t="s">
        <v>47</v>
      </c>
      <c r="I79" s="4"/>
      <c r="K79" s="23">
        <v>0.75</v>
      </c>
      <c r="L79" s="27"/>
      <c r="M79" s="31">
        <v>0</v>
      </c>
      <c r="N79" s="29"/>
    </row>
    <row r="80" spans="3:14" x14ac:dyDescent="0.25">
      <c r="C80" s="145"/>
      <c r="D80" s="145"/>
      <c r="E80" s="145"/>
      <c r="F80" s="145"/>
      <c r="G80" s="145"/>
      <c r="H80" s="9" t="s">
        <v>48</v>
      </c>
      <c r="I80" s="4"/>
      <c r="K80" s="23">
        <v>0.75</v>
      </c>
      <c r="L80" s="27"/>
      <c r="M80" s="31">
        <v>0</v>
      </c>
      <c r="N80" s="29"/>
    </row>
    <row r="81" spans="3:14" x14ac:dyDescent="0.25">
      <c r="C81" s="17"/>
      <c r="D81" s="17"/>
      <c r="E81" s="17"/>
      <c r="F81" s="17"/>
      <c r="G81" s="17"/>
      <c r="H81" s="35"/>
      <c r="I81" s="13"/>
      <c r="L81" s="27"/>
      <c r="M81" s="29"/>
      <c r="N81" s="29"/>
    </row>
    <row r="82" spans="3:14" x14ac:dyDescent="0.25">
      <c r="C82" s="8" t="s">
        <v>52</v>
      </c>
      <c r="H82" s="2" t="s">
        <v>54</v>
      </c>
      <c r="I82" s="2" t="s">
        <v>4</v>
      </c>
      <c r="K82" s="28" t="s">
        <v>6</v>
      </c>
      <c r="L82" s="27"/>
      <c r="M82" s="2" t="s">
        <v>75</v>
      </c>
      <c r="N82" s="33"/>
    </row>
    <row r="83" spans="3:14" ht="15" customHeight="1" x14ac:dyDescent="0.25">
      <c r="C83" s="148" t="s">
        <v>53</v>
      </c>
      <c r="D83" s="149"/>
      <c r="E83" s="149"/>
      <c r="F83" s="149"/>
      <c r="G83" s="150"/>
      <c r="H83" s="9"/>
      <c r="I83" s="4"/>
      <c r="K83" s="23">
        <v>1</v>
      </c>
      <c r="L83" s="27"/>
      <c r="M83" s="31">
        <v>0</v>
      </c>
      <c r="N83" s="29"/>
    </row>
    <row r="84" spans="3:14" x14ac:dyDescent="0.25">
      <c r="C84" s="151"/>
      <c r="D84" s="152"/>
      <c r="E84" s="152"/>
      <c r="F84" s="152"/>
      <c r="G84" s="153"/>
      <c r="H84" s="9"/>
      <c r="I84" s="4"/>
      <c r="K84" s="23">
        <v>1</v>
      </c>
      <c r="L84" s="27"/>
      <c r="M84" s="31">
        <v>0</v>
      </c>
      <c r="N84" s="29"/>
    </row>
    <row r="85" spans="3:14" x14ac:dyDescent="0.25">
      <c r="C85" s="154"/>
      <c r="D85" s="155"/>
      <c r="E85" s="155"/>
      <c r="F85" s="155"/>
      <c r="G85" s="156"/>
      <c r="H85" s="9"/>
      <c r="I85" s="4"/>
      <c r="K85" s="23">
        <v>1</v>
      </c>
      <c r="L85" s="27"/>
      <c r="M85" s="31">
        <v>0</v>
      </c>
      <c r="N85" s="29"/>
    </row>
    <row r="86" spans="3:14" x14ac:dyDescent="0.25">
      <c r="C86" s="12"/>
      <c r="D86" s="12"/>
      <c r="E86" s="12"/>
      <c r="F86" s="12"/>
      <c r="G86" s="12"/>
      <c r="H86" s="13"/>
      <c r="I86" s="13"/>
      <c r="K86" s="27"/>
      <c r="L86" s="27"/>
      <c r="M86" s="27"/>
    </row>
    <row r="87" spans="3:14" x14ac:dyDescent="0.25">
      <c r="C87" s="8" t="s">
        <v>55</v>
      </c>
      <c r="H87" s="2" t="s">
        <v>56</v>
      </c>
      <c r="I87" s="2" t="s">
        <v>4</v>
      </c>
      <c r="K87" s="28" t="s">
        <v>6</v>
      </c>
      <c r="L87" s="27"/>
      <c r="M87" s="2" t="s">
        <v>75</v>
      </c>
      <c r="N87" s="33"/>
    </row>
    <row r="88" spans="3:14" ht="15" customHeight="1" x14ac:dyDescent="0.25">
      <c r="C88" s="148" t="s">
        <v>220</v>
      </c>
      <c r="D88" s="149"/>
      <c r="E88" s="149"/>
      <c r="F88" s="149"/>
      <c r="G88" s="150"/>
      <c r="H88" s="9"/>
      <c r="I88" s="4"/>
      <c r="K88" s="23">
        <v>1</v>
      </c>
      <c r="L88" s="27"/>
      <c r="M88" s="31">
        <v>0</v>
      </c>
      <c r="N88" s="29"/>
    </row>
    <row r="89" spans="3:14" x14ac:dyDescent="0.25">
      <c r="C89" s="154"/>
      <c r="D89" s="155"/>
      <c r="E89" s="155"/>
      <c r="F89" s="155"/>
      <c r="G89" s="156"/>
      <c r="H89" s="9"/>
      <c r="I89" s="4"/>
      <c r="K89" s="23">
        <v>1</v>
      </c>
      <c r="L89" s="27"/>
      <c r="M89" s="31">
        <v>0</v>
      </c>
      <c r="N89" s="29"/>
    </row>
    <row r="90" spans="3:14" x14ac:dyDescent="0.25">
      <c r="C90" s="85"/>
      <c r="D90" s="85"/>
      <c r="E90" s="85"/>
      <c r="F90" s="85"/>
      <c r="G90" s="85"/>
      <c r="H90" s="35"/>
      <c r="I90" s="13"/>
      <c r="K90" s="99"/>
      <c r="L90" s="27"/>
      <c r="M90" s="29"/>
      <c r="N90" s="29"/>
    </row>
    <row r="91" spans="3:14" x14ac:dyDescent="0.25">
      <c r="C91" s="110" t="s">
        <v>283</v>
      </c>
      <c r="D91" s="111"/>
      <c r="E91" s="111"/>
      <c r="F91" s="111"/>
      <c r="G91" s="111"/>
      <c r="H91" s="2" t="s">
        <v>56</v>
      </c>
      <c r="I91" s="2" t="s">
        <v>4</v>
      </c>
      <c r="K91" s="28" t="s">
        <v>6</v>
      </c>
      <c r="L91" s="27"/>
      <c r="M91" s="2" t="s">
        <v>75</v>
      </c>
      <c r="N91" s="33"/>
    </row>
    <row r="92" spans="3:14" ht="41.25" customHeight="1" x14ac:dyDescent="0.25">
      <c r="C92" s="117" t="s">
        <v>305</v>
      </c>
      <c r="D92" s="183"/>
      <c r="E92" s="183"/>
      <c r="F92" s="183"/>
      <c r="G92" s="184"/>
      <c r="H92" s="9"/>
      <c r="I92" s="4"/>
      <c r="K92" s="23">
        <v>1</v>
      </c>
      <c r="L92" s="27"/>
      <c r="M92" s="31">
        <v>0</v>
      </c>
      <c r="N92" s="29"/>
    </row>
    <row r="93" spans="3:14" x14ac:dyDescent="0.25">
      <c r="C93" s="85"/>
      <c r="D93" s="85"/>
      <c r="E93" s="85"/>
      <c r="F93" s="85"/>
      <c r="G93" s="85"/>
      <c r="H93" s="35"/>
      <c r="I93" s="13"/>
      <c r="K93" s="99"/>
      <c r="L93" s="27"/>
      <c r="M93" s="29"/>
      <c r="N93" s="29"/>
    </row>
    <row r="94" spans="3:14" x14ac:dyDescent="0.25">
      <c r="C94" s="8" t="s">
        <v>213</v>
      </c>
      <c r="H94" s="2" t="s">
        <v>37</v>
      </c>
      <c r="I94" s="2" t="s">
        <v>4</v>
      </c>
      <c r="K94" s="28" t="s">
        <v>6</v>
      </c>
      <c r="L94" s="27"/>
      <c r="M94" s="2" t="s">
        <v>75</v>
      </c>
      <c r="N94" s="33"/>
    </row>
    <row r="95" spans="3:14" x14ac:dyDescent="0.25">
      <c r="C95" s="159" t="s">
        <v>267</v>
      </c>
      <c r="D95" s="160"/>
      <c r="E95" s="160"/>
      <c r="F95" s="160"/>
      <c r="G95" s="161"/>
      <c r="H95" s="4"/>
      <c r="I95" s="4"/>
      <c r="K95" s="23">
        <v>2</v>
      </c>
      <c r="L95" s="27"/>
      <c r="M95" s="31">
        <v>0</v>
      </c>
      <c r="N95" s="29"/>
    </row>
    <row r="96" spans="3:14" x14ac:dyDescent="0.25">
      <c r="K96" s="27"/>
      <c r="L96" s="27"/>
      <c r="M96" s="27"/>
    </row>
    <row r="97" spans="1:14" x14ac:dyDescent="0.25">
      <c r="C97" s="8" t="s">
        <v>165</v>
      </c>
      <c r="H97" s="2" t="s">
        <v>36</v>
      </c>
      <c r="I97" s="2" t="s">
        <v>4</v>
      </c>
      <c r="K97" s="2"/>
      <c r="M97" s="2"/>
      <c r="N97" s="33"/>
    </row>
    <row r="98" spans="1:14" x14ac:dyDescent="0.25">
      <c r="C98" s="145" t="s">
        <v>70</v>
      </c>
      <c r="D98" s="145"/>
      <c r="E98" s="145"/>
      <c r="F98" s="145"/>
      <c r="G98" s="145"/>
      <c r="H98" s="4"/>
      <c r="I98" s="4"/>
    </row>
    <row r="99" spans="1:14" x14ac:dyDescent="0.25">
      <c r="C99" s="145"/>
      <c r="D99" s="145"/>
      <c r="E99" s="145"/>
      <c r="F99" s="145"/>
      <c r="G99" s="145"/>
      <c r="H99" s="4"/>
      <c r="I99" s="4"/>
    </row>
    <row r="100" spans="1:14" x14ac:dyDescent="0.25">
      <c r="C100" s="145"/>
      <c r="D100" s="145"/>
      <c r="E100" s="145"/>
      <c r="F100" s="145"/>
      <c r="G100" s="145"/>
      <c r="H100" s="4"/>
      <c r="I100" s="4"/>
      <c r="K100" s="2" t="s">
        <v>6</v>
      </c>
      <c r="M100" s="2" t="s">
        <v>75</v>
      </c>
      <c r="N100" s="33"/>
    </row>
    <row r="101" spans="1:14" x14ac:dyDescent="0.25">
      <c r="C101" s="145"/>
      <c r="D101" s="145"/>
      <c r="E101" s="145"/>
      <c r="F101" s="145"/>
      <c r="G101" s="145"/>
      <c r="H101" s="4"/>
      <c r="I101" s="4"/>
      <c r="K101" s="23">
        <v>1</v>
      </c>
      <c r="L101" s="27"/>
      <c r="M101" s="31">
        <v>0</v>
      </c>
      <c r="N101" s="29"/>
    </row>
    <row r="102" spans="1:14" x14ac:dyDescent="0.25">
      <c r="K102" s="27"/>
      <c r="L102" s="27"/>
      <c r="M102" s="27"/>
    </row>
    <row r="103" spans="1:14" x14ac:dyDescent="0.25">
      <c r="C103" s="8" t="s">
        <v>49</v>
      </c>
      <c r="H103" s="2" t="s">
        <v>51</v>
      </c>
      <c r="I103" s="2" t="s">
        <v>44</v>
      </c>
      <c r="K103" s="28" t="s">
        <v>6</v>
      </c>
      <c r="L103" s="27"/>
      <c r="M103" s="2" t="s">
        <v>75</v>
      </c>
      <c r="N103" s="33"/>
    </row>
    <row r="104" spans="1:14" x14ac:dyDescent="0.25">
      <c r="C104" s="159" t="s">
        <v>50</v>
      </c>
      <c r="D104" s="160"/>
      <c r="E104" s="160"/>
      <c r="F104" s="160"/>
      <c r="G104" s="161"/>
      <c r="H104" s="4"/>
      <c r="I104" s="4"/>
      <c r="K104" s="23">
        <v>1</v>
      </c>
      <c r="L104" s="27"/>
      <c r="M104" s="31">
        <v>0</v>
      </c>
      <c r="N104" s="29"/>
    </row>
    <row r="105" spans="1:14" x14ac:dyDescent="0.25">
      <c r="K105" s="27"/>
      <c r="L105" s="27"/>
      <c r="M105" s="27"/>
    </row>
    <row r="106" spans="1:14" x14ac:dyDescent="0.25">
      <c r="A106" s="27"/>
      <c r="B106" s="27"/>
      <c r="C106" s="105" t="s">
        <v>246</v>
      </c>
      <c r="D106" s="27"/>
      <c r="E106" s="27"/>
      <c r="F106" s="27"/>
      <c r="G106" s="27"/>
      <c r="H106" s="2" t="s">
        <v>248</v>
      </c>
      <c r="I106" s="2" t="s">
        <v>4</v>
      </c>
      <c r="K106" s="2"/>
      <c r="M106" s="2"/>
      <c r="N106" s="33"/>
    </row>
    <row r="107" spans="1:14" x14ac:dyDescent="0.25">
      <c r="A107" s="27"/>
      <c r="B107" s="27"/>
      <c r="C107" s="145" t="s">
        <v>247</v>
      </c>
      <c r="D107" s="145"/>
      <c r="E107" s="145"/>
      <c r="F107" s="145"/>
      <c r="G107" s="145"/>
      <c r="H107" s="84" t="s">
        <v>260</v>
      </c>
      <c r="I107" s="82"/>
    </row>
    <row r="108" spans="1:14" x14ac:dyDescent="0.25">
      <c r="A108" s="27"/>
      <c r="B108" s="27"/>
      <c r="C108" s="145"/>
      <c r="D108" s="145"/>
      <c r="E108" s="145"/>
      <c r="F108" s="145"/>
      <c r="G108" s="145"/>
      <c r="H108" s="84" t="s">
        <v>261</v>
      </c>
      <c r="I108" s="82"/>
    </row>
    <row r="109" spans="1:14" x14ac:dyDescent="0.25">
      <c r="C109" s="145"/>
      <c r="D109" s="145"/>
      <c r="E109" s="145"/>
      <c r="F109" s="145"/>
      <c r="G109" s="145"/>
      <c r="H109" s="4" t="s">
        <v>249</v>
      </c>
      <c r="I109" s="4"/>
      <c r="K109" s="2" t="s">
        <v>6</v>
      </c>
      <c r="M109" s="2" t="s">
        <v>75</v>
      </c>
      <c r="N109" s="33"/>
    </row>
    <row r="110" spans="1:14" x14ac:dyDescent="0.25">
      <c r="C110" s="145"/>
      <c r="D110" s="145"/>
      <c r="E110" s="145"/>
      <c r="F110" s="145"/>
      <c r="G110" s="145"/>
      <c r="H110" s="4" t="s">
        <v>250</v>
      </c>
      <c r="I110" s="4"/>
      <c r="K110" s="107">
        <v>4</v>
      </c>
      <c r="L110" s="27"/>
      <c r="M110" s="31">
        <v>0</v>
      </c>
      <c r="N110" s="29"/>
    </row>
    <row r="111" spans="1:14" x14ac:dyDescent="0.25">
      <c r="K111" s="27"/>
      <c r="L111" s="27"/>
      <c r="M111" s="27"/>
    </row>
    <row r="112" spans="1:14" ht="18.75" x14ac:dyDescent="0.3">
      <c r="I112" s="5" t="s">
        <v>67</v>
      </c>
      <c r="K112" s="25">
        <f>SUM(K64:K111)</f>
        <v>30</v>
      </c>
      <c r="M112" s="60">
        <f>SUM(M64:M111)</f>
        <v>0</v>
      </c>
      <c r="N112" s="30"/>
    </row>
    <row r="113" spans="2:19" x14ac:dyDescent="0.25">
      <c r="I113" s="5"/>
    </row>
    <row r="115" spans="2:19" ht="21" x14ac:dyDescent="0.35">
      <c r="B115" s="3" t="s">
        <v>57</v>
      </c>
    </row>
    <row r="116" spans="2:19" ht="15.75" thickBot="1" x14ac:dyDescent="0.3">
      <c r="C116" s="8" t="s">
        <v>58</v>
      </c>
      <c r="H116" s="2" t="s">
        <v>203</v>
      </c>
      <c r="I116" s="2"/>
      <c r="K116" s="2" t="s">
        <v>6</v>
      </c>
      <c r="M116" s="2" t="s">
        <v>75</v>
      </c>
      <c r="N116" s="33"/>
      <c r="O116" s="73" t="s">
        <v>223</v>
      </c>
    </row>
    <row r="117" spans="2:19" ht="15" customHeight="1" x14ac:dyDescent="0.25">
      <c r="C117" s="186" t="s">
        <v>280</v>
      </c>
      <c r="D117" s="187"/>
      <c r="E117" s="187"/>
      <c r="F117" s="187"/>
      <c r="G117" s="188"/>
      <c r="H117" s="123" t="s">
        <v>255</v>
      </c>
      <c r="I117" s="124"/>
      <c r="K117" s="140" t="s">
        <v>222</v>
      </c>
      <c r="L117" s="27"/>
      <c r="M117" s="137">
        <v>0</v>
      </c>
      <c r="N117" s="29"/>
      <c r="O117" s="136"/>
      <c r="P117" s="136"/>
      <c r="Q117" s="136"/>
      <c r="R117" s="136"/>
      <c r="S117" s="136"/>
    </row>
    <row r="118" spans="2:19" ht="15.75" thickBot="1" x14ac:dyDescent="0.3">
      <c r="C118" s="189"/>
      <c r="D118" s="152"/>
      <c r="E118" s="152"/>
      <c r="F118" s="152"/>
      <c r="G118" s="190"/>
      <c r="H118" s="125" t="s">
        <v>221</v>
      </c>
      <c r="I118" s="126"/>
      <c r="K118" s="141"/>
      <c r="L118" s="27"/>
      <c r="M118" s="138"/>
      <c r="N118" s="29"/>
      <c r="O118" s="136"/>
      <c r="P118" s="136"/>
      <c r="Q118" s="136"/>
      <c r="R118" s="136"/>
      <c r="S118" s="136"/>
    </row>
    <row r="119" spans="2:19" x14ac:dyDescent="0.25">
      <c r="C119" s="189"/>
      <c r="D119" s="152"/>
      <c r="E119" s="152"/>
      <c r="F119" s="152"/>
      <c r="G119" s="190"/>
      <c r="H119" s="123" t="s">
        <v>257</v>
      </c>
      <c r="I119" s="124"/>
      <c r="K119" s="140" t="s">
        <v>236</v>
      </c>
      <c r="L119" s="27"/>
      <c r="M119" s="137">
        <v>0</v>
      </c>
      <c r="N119" s="29"/>
      <c r="O119" s="136"/>
      <c r="P119" s="136"/>
      <c r="Q119" s="136"/>
      <c r="R119" s="136"/>
      <c r="S119" s="136"/>
    </row>
    <row r="120" spans="2:19" ht="15.75" thickBot="1" x14ac:dyDescent="0.3">
      <c r="C120" s="189"/>
      <c r="D120" s="152"/>
      <c r="E120" s="152"/>
      <c r="F120" s="152"/>
      <c r="G120" s="190"/>
      <c r="H120" s="127" t="s">
        <v>235</v>
      </c>
      <c r="I120" s="128"/>
      <c r="K120" s="141"/>
      <c r="L120" s="27"/>
      <c r="M120" s="138"/>
      <c r="N120" s="29"/>
      <c r="O120" s="136"/>
      <c r="P120" s="136"/>
      <c r="Q120" s="136"/>
      <c r="R120" s="136"/>
      <c r="S120" s="136"/>
    </row>
    <row r="121" spans="2:19" x14ac:dyDescent="0.25">
      <c r="C121" s="189"/>
      <c r="D121" s="152"/>
      <c r="E121" s="152"/>
      <c r="F121" s="152"/>
      <c r="G121" s="190"/>
      <c r="H121" s="129" t="s">
        <v>343</v>
      </c>
      <c r="I121" s="130"/>
      <c r="K121" s="140" t="s">
        <v>222</v>
      </c>
      <c r="L121" s="27"/>
      <c r="M121" s="137">
        <v>0</v>
      </c>
      <c r="N121" s="29"/>
      <c r="O121" s="136"/>
      <c r="P121" s="136"/>
      <c r="Q121" s="136"/>
      <c r="R121" s="136"/>
      <c r="S121" s="136"/>
    </row>
    <row r="122" spans="2:19" ht="15.75" thickBot="1" x14ac:dyDescent="0.3">
      <c r="C122" s="189"/>
      <c r="D122" s="152"/>
      <c r="E122" s="152"/>
      <c r="F122" s="152"/>
      <c r="G122" s="190"/>
      <c r="H122" s="132" t="s">
        <v>221</v>
      </c>
      <c r="I122" s="133"/>
      <c r="K122" s="141"/>
      <c r="L122" s="27"/>
      <c r="M122" s="138"/>
      <c r="N122" s="29"/>
      <c r="O122" s="136"/>
      <c r="P122" s="136"/>
      <c r="Q122" s="136"/>
      <c r="R122" s="136"/>
      <c r="S122" s="136"/>
    </row>
    <row r="123" spans="2:19" x14ac:dyDescent="0.25">
      <c r="C123" s="189"/>
      <c r="D123" s="152"/>
      <c r="E123" s="152"/>
      <c r="F123" s="152"/>
      <c r="G123" s="190"/>
      <c r="H123" s="123" t="s">
        <v>256</v>
      </c>
      <c r="I123" s="124"/>
      <c r="K123" s="140" t="s">
        <v>222</v>
      </c>
      <c r="L123" s="27"/>
      <c r="M123" s="137">
        <v>0</v>
      </c>
      <c r="N123" s="29"/>
      <c r="O123" s="136"/>
      <c r="P123" s="136"/>
      <c r="Q123" s="136"/>
      <c r="R123" s="136"/>
      <c r="S123" s="136"/>
    </row>
    <row r="124" spans="2:19" ht="15.75" thickBot="1" x14ac:dyDescent="0.3">
      <c r="C124" s="189"/>
      <c r="D124" s="152"/>
      <c r="E124" s="152"/>
      <c r="F124" s="152"/>
      <c r="G124" s="190"/>
      <c r="H124" s="134" t="s">
        <v>268</v>
      </c>
      <c r="I124" s="135"/>
      <c r="K124" s="142"/>
      <c r="L124" s="27"/>
      <c r="M124" s="139"/>
      <c r="N124" s="29"/>
      <c r="O124" s="136"/>
      <c r="P124" s="136"/>
      <c r="Q124" s="136"/>
      <c r="R124" s="136"/>
      <c r="S124" s="136"/>
    </row>
    <row r="125" spans="2:19" x14ac:dyDescent="0.25">
      <c r="C125" s="189"/>
      <c r="D125" s="152"/>
      <c r="E125" s="152"/>
      <c r="F125" s="152"/>
      <c r="G125" s="190"/>
      <c r="H125" s="143" t="s">
        <v>275</v>
      </c>
      <c r="I125" s="144"/>
      <c r="K125" s="142"/>
      <c r="L125" s="27"/>
      <c r="M125" s="139"/>
      <c r="N125" s="29"/>
      <c r="O125" s="136"/>
      <c r="P125" s="136"/>
      <c r="Q125" s="136"/>
      <c r="R125" s="136"/>
      <c r="S125" s="136"/>
    </row>
    <row r="126" spans="2:19" ht="24" customHeight="1" thickBot="1" x14ac:dyDescent="0.3">
      <c r="C126" s="191"/>
      <c r="D126" s="192"/>
      <c r="E126" s="192"/>
      <c r="F126" s="192"/>
      <c r="G126" s="193"/>
      <c r="H126" s="132" t="s">
        <v>221</v>
      </c>
      <c r="I126" s="133"/>
      <c r="K126" s="141"/>
      <c r="L126" s="27"/>
      <c r="M126" s="138"/>
      <c r="N126" s="29"/>
      <c r="O126" s="136"/>
      <c r="P126" s="136"/>
      <c r="Q126" s="136"/>
      <c r="R126" s="136"/>
      <c r="S126" s="136"/>
    </row>
    <row r="127" spans="2:19" ht="17.25" customHeight="1" x14ac:dyDescent="0.25">
      <c r="C127" s="74"/>
      <c r="D127" s="74"/>
      <c r="E127" s="74"/>
      <c r="F127" s="74"/>
      <c r="G127" s="74"/>
      <c r="H127" s="76"/>
      <c r="I127" s="76"/>
      <c r="K127" s="102" t="s">
        <v>279</v>
      </c>
      <c r="L127" s="78"/>
      <c r="M127" s="79">
        <f>IF(SUM(M117:M126)&gt;6,6,SUM(M117:M126))</f>
        <v>0</v>
      </c>
      <c r="N127" s="29"/>
      <c r="O127" s="77"/>
      <c r="P127" s="77"/>
      <c r="Q127" s="77"/>
      <c r="R127" s="77"/>
      <c r="S127" s="77"/>
    </row>
    <row r="128" spans="2:19" ht="17.25" customHeight="1" x14ac:dyDescent="0.25"/>
    <row r="129" spans="3:14" x14ac:dyDescent="0.25">
      <c r="C129" s="8" t="s">
        <v>59</v>
      </c>
      <c r="H129" s="2" t="s">
        <v>60</v>
      </c>
      <c r="I129" s="2" t="s">
        <v>4</v>
      </c>
      <c r="K129" s="2" t="s">
        <v>6</v>
      </c>
      <c r="M129" s="2" t="s">
        <v>75</v>
      </c>
      <c r="N129" s="33"/>
    </row>
    <row r="130" spans="3:14" ht="15" customHeight="1" x14ac:dyDescent="0.25">
      <c r="C130" s="157" t="s">
        <v>217</v>
      </c>
      <c r="D130" s="157"/>
      <c r="E130" s="157"/>
      <c r="F130" s="157"/>
      <c r="G130" s="157"/>
      <c r="H130" s="4"/>
      <c r="I130" s="4"/>
      <c r="K130" s="23">
        <v>1.5</v>
      </c>
      <c r="L130" s="27"/>
      <c r="M130" s="31">
        <v>0</v>
      </c>
      <c r="N130" s="29"/>
    </row>
    <row r="131" spans="3:14" x14ac:dyDescent="0.25">
      <c r="C131" s="157"/>
      <c r="D131" s="157"/>
      <c r="E131" s="157"/>
      <c r="F131" s="157"/>
      <c r="G131" s="157"/>
      <c r="H131" s="4"/>
      <c r="I131" s="4"/>
      <c r="K131" s="23">
        <v>1.5</v>
      </c>
      <c r="L131" s="27"/>
      <c r="M131" s="31">
        <v>0</v>
      </c>
      <c r="N131" s="29"/>
    </row>
    <row r="133" spans="3:14" x14ac:dyDescent="0.25">
      <c r="C133" s="110" t="s">
        <v>219</v>
      </c>
      <c r="D133" s="111"/>
      <c r="E133" s="111"/>
      <c r="F133" s="111"/>
      <c r="G133" s="111"/>
      <c r="H133" s="2" t="s">
        <v>218</v>
      </c>
      <c r="I133" s="2" t="s">
        <v>4</v>
      </c>
      <c r="K133" s="2" t="s">
        <v>6</v>
      </c>
      <c r="M133" s="2" t="s">
        <v>75</v>
      </c>
      <c r="N133" s="33"/>
    </row>
    <row r="134" spans="3:14" ht="15" customHeight="1" x14ac:dyDescent="0.25">
      <c r="C134" s="157" t="s">
        <v>316</v>
      </c>
      <c r="D134" s="157"/>
      <c r="E134" s="157"/>
      <c r="F134" s="157"/>
      <c r="G134" s="157"/>
      <c r="H134" s="4"/>
      <c r="I134" s="4"/>
      <c r="K134" s="23">
        <v>1.5</v>
      </c>
      <c r="L134" s="27"/>
      <c r="M134" s="31">
        <v>0</v>
      </c>
      <c r="N134" s="29"/>
    </row>
    <row r="135" spans="3:14" x14ac:dyDescent="0.25">
      <c r="C135" s="157"/>
      <c r="D135" s="157"/>
      <c r="E135" s="157"/>
      <c r="F135" s="157"/>
      <c r="G135" s="157"/>
      <c r="H135" s="4"/>
      <c r="I135" s="4"/>
      <c r="K135" s="23">
        <v>1.5</v>
      </c>
      <c r="L135" s="27"/>
      <c r="M135" s="31">
        <v>0</v>
      </c>
      <c r="N135" s="29"/>
    </row>
    <row r="136" spans="3:14" x14ac:dyDescent="0.25">
      <c r="C136" s="85"/>
      <c r="D136" s="85"/>
      <c r="E136" s="85"/>
      <c r="F136" s="85"/>
      <c r="G136" s="85"/>
      <c r="H136" s="13"/>
      <c r="I136" s="13"/>
      <c r="K136" s="99"/>
      <c r="L136" s="27"/>
      <c r="M136" s="29"/>
      <c r="N136" s="29"/>
    </row>
    <row r="137" spans="3:14" x14ac:dyDescent="0.25">
      <c r="C137" s="112" t="s">
        <v>219</v>
      </c>
      <c r="D137" s="21"/>
      <c r="E137" s="21"/>
      <c r="F137" s="21"/>
      <c r="G137" s="21"/>
      <c r="H137" s="2" t="s">
        <v>218</v>
      </c>
      <c r="I137" s="2" t="s">
        <v>4</v>
      </c>
      <c r="K137" s="28" t="s">
        <v>6</v>
      </c>
      <c r="M137" s="2" t="s">
        <v>75</v>
      </c>
      <c r="N137" s="33"/>
    </row>
    <row r="138" spans="3:14" ht="25.5" customHeight="1" x14ac:dyDescent="0.25">
      <c r="C138" s="157" t="s">
        <v>322</v>
      </c>
      <c r="D138" s="157"/>
      <c r="E138" s="157"/>
      <c r="F138" s="157"/>
      <c r="G138" s="157"/>
      <c r="H138" s="4"/>
      <c r="I138" s="4"/>
      <c r="K138" s="23">
        <v>0.5</v>
      </c>
      <c r="L138" s="27"/>
      <c r="M138" s="31">
        <v>0</v>
      </c>
      <c r="N138" s="29"/>
    </row>
    <row r="139" spans="3:14" ht="29.25" customHeight="1" x14ac:dyDescent="0.25">
      <c r="C139" s="157"/>
      <c r="D139" s="157"/>
      <c r="E139" s="157"/>
      <c r="F139" s="157"/>
      <c r="G139" s="157"/>
      <c r="H139" s="4"/>
      <c r="I139" s="4"/>
      <c r="K139" s="23">
        <v>0.5</v>
      </c>
      <c r="L139" s="27"/>
      <c r="M139" s="31">
        <v>0</v>
      </c>
      <c r="N139" s="29"/>
    </row>
    <row r="140" spans="3:14" x14ac:dyDescent="0.25">
      <c r="C140" s="85"/>
      <c r="D140" s="85"/>
      <c r="E140" s="85"/>
      <c r="F140" s="85"/>
      <c r="G140" s="85"/>
      <c r="H140" s="13"/>
      <c r="I140" s="13"/>
      <c r="K140" s="99"/>
      <c r="L140" s="27"/>
      <c r="M140" s="29"/>
      <c r="N140" s="29"/>
    </row>
    <row r="141" spans="3:14" x14ac:dyDescent="0.25">
      <c r="C141" s="8" t="s">
        <v>286</v>
      </c>
      <c r="H141" s="2" t="s">
        <v>62</v>
      </c>
      <c r="I141" s="2" t="s">
        <v>4</v>
      </c>
      <c r="K141" s="2" t="s">
        <v>6</v>
      </c>
      <c r="M141" s="2" t="s">
        <v>75</v>
      </c>
      <c r="N141" s="33"/>
    </row>
    <row r="142" spans="3:14" ht="15" customHeight="1" x14ac:dyDescent="0.25">
      <c r="C142" s="157" t="s">
        <v>288</v>
      </c>
      <c r="D142" s="157"/>
      <c r="E142" s="157"/>
      <c r="F142" s="157"/>
      <c r="G142" s="157"/>
      <c r="H142" s="4"/>
      <c r="I142" s="4"/>
      <c r="K142" s="23">
        <v>0.5</v>
      </c>
      <c r="L142" s="27"/>
      <c r="M142" s="31">
        <v>0</v>
      </c>
      <c r="N142" s="29"/>
    </row>
    <row r="143" spans="3:14" x14ac:dyDescent="0.25">
      <c r="C143" s="157"/>
      <c r="D143" s="157"/>
      <c r="E143" s="157"/>
      <c r="F143" s="157"/>
      <c r="G143" s="157"/>
      <c r="H143" s="4"/>
      <c r="I143" s="4"/>
      <c r="K143" s="23">
        <v>0.5</v>
      </c>
      <c r="L143" s="27"/>
      <c r="M143" s="31">
        <v>0</v>
      </c>
      <c r="N143" s="29"/>
    </row>
    <row r="144" spans="3:14" x14ac:dyDescent="0.25">
      <c r="C144" s="157"/>
      <c r="D144" s="157"/>
      <c r="E144" s="157"/>
      <c r="F144" s="157"/>
      <c r="G144" s="157"/>
      <c r="H144" s="4"/>
      <c r="I144" s="4"/>
      <c r="K144" s="23">
        <v>0.5</v>
      </c>
      <c r="L144" s="27"/>
      <c r="M144" s="31">
        <v>0</v>
      </c>
      <c r="N144" s="29"/>
    </row>
    <row r="145" spans="3:19" x14ac:dyDescent="0.25">
      <c r="C145" s="157"/>
      <c r="D145" s="157"/>
      <c r="E145" s="157"/>
      <c r="F145" s="157"/>
      <c r="G145" s="157"/>
      <c r="H145" s="4"/>
      <c r="I145" s="4"/>
      <c r="K145" s="23">
        <v>0.5</v>
      </c>
      <c r="L145" s="27"/>
      <c r="M145" s="31">
        <v>0</v>
      </c>
      <c r="N145" s="29"/>
    </row>
    <row r="146" spans="3:19" x14ac:dyDescent="0.25">
      <c r="C146" s="157"/>
      <c r="D146" s="157"/>
      <c r="E146" s="157"/>
      <c r="F146" s="157"/>
      <c r="G146" s="157"/>
      <c r="H146" s="4"/>
      <c r="I146" s="4"/>
      <c r="K146" s="23">
        <v>0.5</v>
      </c>
      <c r="L146" s="27"/>
      <c r="M146" s="31">
        <v>0</v>
      </c>
      <c r="N146" s="29"/>
    </row>
    <row r="147" spans="3:19" ht="15" customHeight="1" x14ac:dyDescent="0.25">
      <c r="C147" s="157"/>
      <c r="D147" s="157"/>
      <c r="E147" s="157"/>
      <c r="F147" s="157"/>
      <c r="G147" s="157"/>
      <c r="H147" s="4"/>
      <c r="I147" s="4"/>
      <c r="K147" s="23">
        <v>0.5</v>
      </c>
      <c r="L147" s="27"/>
      <c r="M147" s="31">
        <v>0</v>
      </c>
      <c r="N147" s="29"/>
    </row>
    <row r="148" spans="3:19" ht="15" customHeight="1" x14ac:dyDescent="0.25">
      <c r="C148" s="85"/>
      <c r="D148" s="85"/>
      <c r="E148" s="85"/>
      <c r="F148" s="85"/>
      <c r="G148" s="85"/>
      <c r="H148" s="13"/>
      <c r="I148" s="13"/>
      <c r="K148" s="99"/>
      <c r="L148" s="27"/>
      <c r="M148" s="29"/>
      <c r="N148" s="29"/>
    </row>
    <row r="149" spans="3:19" x14ac:dyDescent="0.25">
      <c r="C149" s="110" t="s">
        <v>276</v>
      </c>
      <c r="D149" s="111"/>
      <c r="E149" s="111"/>
      <c r="F149" s="111"/>
      <c r="G149" s="111"/>
      <c r="H149" s="2" t="s">
        <v>62</v>
      </c>
      <c r="I149" s="2" t="s">
        <v>4</v>
      </c>
      <c r="K149" s="2" t="s">
        <v>6</v>
      </c>
      <c r="M149" s="2" t="s">
        <v>75</v>
      </c>
      <c r="N149" s="33"/>
    </row>
    <row r="150" spans="3:19" ht="15" customHeight="1" x14ac:dyDescent="0.25">
      <c r="C150" s="131" t="s">
        <v>289</v>
      </c>
      <c r="D150" s="131"/>
      <c r="E150" s="131"/>
      <c r="F150" s="131"/>
      <c r="G150" s="131"/>
      <c r="H150" s="4"/>
      <c r="I150" s="4"/>
      <c r="K150" s="23">
        <v>0.5</v>
      </c>
      <c r="L150" s="27"/>
      <c r="M150" s="31">
        <v>0</v>
      </c>
      <c r="N150" s="29"/>
    </row>
    <row r="151" spans="3:19" x14ac:dyDescent="0.25">
      <c r="C151" s="131"/>
      <c r="D151" s="131"/>
      <c r="E151" s="131"/>
      <c r="F151" s="131"/>
      <c r="G151" s="131"/>
      <c r="H151" s="4"/>
      <c r="I151" s="4"/>
      <c r="K151" s="23">
        <v>0.5</v>
      </c>
      <c r="L151" s="27"/>
      <c r="M151" s="31">
        <v>0</v>
      </c>
      <c r="N151" s="29"/>
    </row>
    <row r="152" spans="3:19" x14ac:dyDescent="0.25">
      <c r="C152" s="131"/>
      <c r="D152" s="131"/>
      <c r="E152" s="131"/>
      <c r="F152" s="131"/>
      <c r="G152" s="131"/>
      <c r="H152" s="4"/>
      <c r="I152" s="4"/>
      <c r="K152" s="23">
        <v>0.5</v>
      </c>
      <c r="L152" s="27"/>
      <c r="M152" s="31">
        <v>0</v>
      </c>
      <c r="N152" s="29"/>
    </row>
    <row r="153" spans="3:19" x14ac:dyDescent="0.25">
      <c r="C153" s="131"/>
      <c r="D153" s="131"/>
      <c r="E153" s="131"/>
      <c r="F153" s="131"/>
      <c r="G153" s="131"/>
      <c r="H153" s="4"/>
      <c r="I153" s="4"/>
      <c r="K153" s="23">
        <v>0.5</v>
      </c>
      <c r="L153" s="27"/>
      <c r="M153" s="31">
        <v>0</v>
      </c>
      <c r="N153" s="29"/>
    </row>
    <row r="154" spans="3:19" x14ac:dyDescent="0.25">
      <c r="C154" s="131"/>
      <c r="D154" s="131"/>
      <c r="E154" s="131"/>
      <c r="F154" s="131"/>
      <c r="G154" s="131"/>
      <c r="H154" s="4"/>
      <c r="I154" s="4"/>
      <c r="K154" s="23">
        <v>0.5</v>
      </c>
      <c r="L154" s="27"/>
      <c r="M154" s="31">
        <v>0</v>
      </c>
      <c r="N154" s="29"/>
    </row>
    <row r="155" spans="3:19" ht="15" customHeight="1" x14ac:dyDescent="0.25">
      <c r="C155" s="131"/>
      <c r="D155" s="131"/>
      <c r="E155" s="131"/>
      <c r="F155" s="131"/>
      <c r="G155" s="131"/>
      <c r="H155" s="4"/>
      <c r="I155" s="4"/>
      <c r="K155" s="23">
        <v>0.5</v>
      </c>
      <c r="L155" s="27"/>
      <c r="M155" s="31">
        <v>0</v>
      </c>
      <c r="N155" s="29"/>
    </row>
    <row r="156" spans="3:19" ht="15" customHeight="1" x14ac:dyDescent="0.25">
      <c r="C156" s="97"/>
      <c r="D156" s="97"/>
      <c r="E156" s="97"/>
      <c r="F156" s="97"/>
      <c r="G156" s="97"/>
      <c r="H156" s="13"/>
      <c r="I156" s="13"/>
      <c r="K156" s="103"/>
      <c r="L156" s="27"/>
      <c r="M156" s="29"/>
      <c r="N156" s="29"/>
    </row>
    <row r="157" spans="3:19" x14ac:dyDescent="0.25">
      <c r="C157" s="110" t="s">
        <v>284</v>
      </c>
      <c r="D157" s="111"/>
      <c r="E157" s="111"/>
      <c r="F157" s="111"/>
      <c r="G157" s="111"/>
      <c r="H157" s="2" t="s">
        <v>3</v>
      </c>
      <c r="I157" s="2" t="s">
        <v>4</v>
      </c>
      <c r="K157" s="2" t="s">
        <v>6</v>
      </c>
      <c r="M157" s="2" t="s">
        <v>75</v>
      </c>
      <c r="N157" s="33"/>
      <c r="O157" s="101"/>
      <c r="P157" s="101"/>
      <c r="Q157" s="101"/>
      <c r="R157" s="101"/>
      <c r="S157" s="101"/>
    </row>
    <row r="158" spans="3:19" ht="48" customHeight="1" x14ac:dyDescent="0.25">
      <c r="C158" s="114" t="s">
        <v>306</v>
      </c>
      <c r="D158" s="115"/>
      <c r="E158" s="115"/>
      <c r="F158" s="115"/>
      <c r="G158" s="116"/>
      <c r="H158" s="4"/>
      <c r="I158" s="4"/>
      <c r="K158" s="23">
        <v>1</v>
      </c>
      <c r="M158" s="31">
        <v>0</v>
      </c>
      <c r="N158" s="100"/>
      <c r="O158" s="101"/>
      <c r="P158" s="101"/>
      <c r="Q158" s="101"/>
      <c r="R158" s="101"/>
      <c r="S158" s="101"/>
    </row>
    <row r="159" spans="3:19" ht="15" customHeight="1" x14ac:dyDescent="0.25">
      <c r="C159" s="117" t="s">
        <v>285</v>
      </c>
      <c r="D159" s="118"/>
      <c r="E159" s="118"/>
      <c r="F159" s="118"/>
      <c r="G159" s="119"/>
      <c r="H159" s="4"/>
      <c r="I159" s="4"/>
      <c r="K159" s="23">
        <v>1</v>
      </c>
      <c r="M159" s="31">
        <v>0</v>
      </c>
      <c r="N159" s="100"/>
      <c r="O159" s="101"/>
      <c r="P159" s="101"/>
      <c r="Q159" s="101"/>
      <c r="R159" s="101"/>
      <c r="S159" s="101"/>
    </row>
    <row r="160" spans="3:19" x14ac:dyDescent="0.25">
      <c r="C160" s="120"/>
      <c r="D160" s="121"/>
      <c r="E160" s="121"/>
      <c r="F160" s="121"/>
      <c r="G160" s="122"/>
      <c r="H160" s="4"/>
      <c r="I160" s="4"/>
      <c r="K160" s="23">
        <v>1</v>
      </c>
      <c r="M160" s="31">
        <v>0</v>
      </c>
      <c r="N160" s="100"/>
      <c r="O160" s="101"/>
      <c r="P160" s="101"/>
      <c r="Q160" s="101"/>
      <c r="R160" s="101"/>
      <c r="S160" s="101"/>
    </row>
    <row r="161" spans="3:19" ht="15" customHeight="1" x14ac:dyDescent="0.25">
      <c r="C161" s="117" t="s">
        <v>334</v>
      </c>
      <c r="D161" s="118"/>
      <c r="E161" s="118"/>
      <c r="F161" s="118"/>
      <c r="G161" s="119"/>
      <c r="H161" s="4"/>
      <c r="I161" s="4"/>
      <c r="K161" s="23">
        <v>1</v>
      </c>
      <c r="M161" s="31">
        <v>0</v>
      </c>
      <c r="N161" s="100"/>
      <c r="O161" s="101"/>
      <c r="P161" s="101"/>
      <c r="Q161" s="101"/>
      <c r="R161" s="101"/>
      <c r="S161" s="101"/>
    </row>
    <row r="162" spans="3:19" x14ac:dyDescent="0.25">
      <c r="C162" s="120"/>
      <c r="D162" s="121"/>
      <c r="E162" s="121"/>
      <c r="F162" s="121"/>
      <c r="G162" s="122"/>
      <c r="H162" s="4"/>
      <c r="I162" s="4"/>
      <c r="K162" s="23">
        <v>1</v>
      </c>
      <c r="M162" s="31">
        <v>0</v>
      </c>
      <c r="N162" s="100"/>
      <c r="O162" s="101"/>
      <c r="P162" s="101"/>
      <c r="Q162" s="101"/>
      <c r="R162" s="101"/>
      <c r="S162" s="101"/>
    </row>
    <row r="163" spans="3:19" ht="15" customHeight="1" x14ac:dyDescent="0.25">
      <c r="C163" s="97"/>
      <c r="D163" s="97"/>
      <c r="E163" s="97"/>
      <c r="F163" s="97"/>
      <c r="G163" s="97"/>
      <c r="H163" s="13"/>
      <c r="I163" s="13"/>
      <c r="K163" s="99"/>
      <c r="L163" s="27"/>
      <c r="M163" s="29"/>
      <c r="N163" s="29"/>
    </row>
    <row r="164" spans="3:19" x14ac:dyDescent="0.25">
      <c r="K164" s="27"/>
      <c r="L164" s="27"/>
      <c r="M164" s="27"/>
    </row>
    <row r="165" spans="3:19" x14ac:dyDescent="0.25">
      <c r="C165" s="8" t="s">
        <v>199</v>
      </c>
      <c r="H165" s="2" t="s">
        <v>65</v>
      </c>
      <c r="I165" s="2" t="s">
        <v>4</v>
      </c>
      <c r="K165" s="28" t="s">
        <v>6</v>
      </c>
      <c r="L165" s="27"/>
      <c r="M165" s="2" t="s">
        <v>75</v>
      </c>
      <c r="N165" s="33"/>
    </row>
    <row r="166" spans="3:19" ht="91.5" customHeight="1" x14ac:dyDescent="0.25">
      <c r="C166" s="158" t="s">
        <v>64</v>
      </c>
      <c r="D166" s="158"/>
      <c r="E166" s="158"/>
      <c r="F166" s="158"/>
      <c r="G166" s="158"/>
      <c r="H166" s="15"/>
      <c r="I166" s="4"/>
      <c r="K166" s="23">
        <v>2</v>
      </c>
      <c r="L166" s="27"/>
      <c r="M166" s="31">
        <v>0</v>
      </c>
      <c r="N166" s="29"/>
    </row>
    <row r="167" spans="3:19" ht="12" customHeight="1" x14ac:dyDescent="0.25">
      <c r="C167" s="36"/>
      <c r="D167" s="36"/>
      <c r="E167" s="36"/>
      <c r="F167" s="36"/>
      <c r="G167" s="36"/>
      <c r="H167" s="37"/>
      <c r="I167" s="13"/>
      <c r="K167" s="29"/>
      <c r="L167" s="27"/>
      <c r="M167" s="29"/>
      <c r="N167" s="29"/>
    </row>
    <row r="169" spans="3:19" ht="18.75" x14ac:dyDescent="0.3">
      <c r="I169" s="5" t="s">
        <v>68</v>
      </c>
      <c r="K169" s="25">
        <v>30</v>
      </c>
      <c r="M169" s="7">
        <f>SUM(M127:M168)</f>
        <v>0</v>
      </c>
      <c r="N169" s="30"/>
    </row>
  </sheetData>
  <mergeCells count="56">
    <mergeCell ref="C161:G162"/>
    <mergeCell ref="C31:G31"/>
    <mergeCell ref="C34:G34"/>
    <mergeCell ref="C35:G36"/>
    <mergeCell ref="C138:G139"/>
    <mergeCell ref="C92:G92"/>
    <mergeCell ref="C134:G135"/>
    <mergeCell ref="C67:G69"/>
    <mergeCell ref="C63:G64"/>
    <mergeCell ref="C77:G80"/>
    <mergeCell ref="C104:G104"/>
    <mergeCell ref="C98:G101"/>
    <mergeCell ref="C95:G95"/>
    <mergeCell ref="C83:G85"/>
    <mergeCell ref="C130:G131"/>
    <mergeCell ref="C117:G126"/>
    <mergeCell ref="C107:G110"/>
    <mergeCell ref="P4:P5"/>
    <mergeCell ref="C39:G42"/>
    <mergeCell ref="C142:G147"/>
    <mergeCell ref="C166:G166"/>
    <mergeCell ref="C88:G89"/>
    <mergeCell ref="C15:G18"/>
    <mergeCell ref="C8:G8"/>
    <mergeCell ref="C9:G10"/>
    <mergeCell ref="C11:G12"/>
    <mergeCell ref="C26:G26"/>
    <mergeCell ref="C27:G28"/>
    <mergeCell ref="C29:G30"/>
    <mergeCell ref="C45:G56"/>
    <mergeCell ref="C72:G74"/>
    <mergeCell ref="K117:K118"/>
    <mergeCell ref="K119:K120"/>
    <mergeCell ref="K121:K122"/>
    <mergeCell ref="K123:K126"/>
    <mergeCell ref="H125:I125"/>
    <mergeCell ref="H126:I126"/>
    <mergeCell ref="O117:S118"/>
    <mergeCell ref="O119:S120"/>
    <mergeCell ref="O121:S122"/>
    <mergeCell ref="O123:S126"/>
    <mergeCell ref="M119:M120"/>
    <mergeCell ref="M121:M122"/>
    <mergeCell ref="M123:M126"/>
    <mergeCell ref="M117:M118"/>
    <mergeCell ref="C158:G158"/>
    <mergeCell ref="C159:G160"/>
    <mergeCell ref="H117:I117"/>
    <mergeCell ref="H118:I118"/>
    <mergeCell ref="H119:I119"/>
    <mergeCell ref="H120:I120"/>
    <mergeCell ref="H121:I121"/>
    <mergeCell ref="C150:G155"/>
    <mergeCell ref="H122:I122"/>
    <mergeCell ref="H123:I123"/>
    <mergeCell ref="H124:I124"/>
  </mergeCells>
  <pageMargins left="0.7" right="0.7" top="0.75" bottom="0.75" header="0.3" footer="0.3"/>
  <pageSetup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90"/>
  <sheetViews>
    <sheetView showGridLines="0" topLeftCell="A150" zoomScale="120" zoomScaleNormal="120" workbookViewId="0">
      <selection activeCell="B269" sqref="B269"/>
    </sheetView>
  </sheetViews>
  <sheetFormatPr defaultRowHeight="15" x14ac:dyDescent="0.25"/>
  <cols>
    <col min="2" max="2" width="12.140625" customWidth="1"/>
    <col min="4" max="4" width="10.85546875" bestFit="1" customWidth="1"/>
    <col min="5" max="5" width="13" customWidth="1"/>
    <col min="6" max="6" width="11.140625" customWidth="1"/>
    <col min="9" max="9" width="12.28515625" customWidth="1"/>
  </cols>
  <sheetData>
    <row r="1" spans="1:2" ht="26.25" x14ac:dyDescent="0.4">
      <c r="A1" s="38" t="s">
        <v>254</v>
      </c>
    </row>
    <row r="2" spans="1:2" ht="26.25" x14ac:dyDescent="0.4">
      <c r="A2" s="38"/>
    </row>
    <row r="3" spans="1:2" ht="26.25" x14ac:dyDescent="0.4">
      <c r="A3" s="38" t="s">
        <v>76</v>
      </c>
    </row>
    <row r="5" spans="1:2" ht="15.75" x14ac:dyDescent="0.25">
      <c r="A5" s="40" t="s">
        <v>298</v>
      </c>
    </row>
    <row r="6" spans="1:2" ht="18.75" x14ac:dyDescent="0.3">
      <c r="A6" s="41" t="s">
        <v>79</v>
      </c>
      <c r="B6" t="s">
        <v>302</v>
      </c>
    </row>
    <row r="8" spans="1:2" ht="18.75" x14ac:dyDescent="0.3">
      <c r="A8" s="41" t="s">
        <v>80</v>
      </c>
      <c r="B8" t="s">
        <v>295</v>
      </c>
    </row>
    <row r="9" spans="1:2" x14ac:dyDescent="0.25">
      <c r="B9" t="s">
        <v>296</v>
      </c>
    </row>
    <row r="10" spans="1:2" x14ac:dyDescent="0.25">
      <c r="B10" t="s">
        <v>297</v>
      </c>
    </row>
    <row r="11" spans="1:2" x14ac:dyDescent="0.25">
      <c r="B11" t="s">
        <v>329</v>
      </c>
    </row>
    <row r="13" spans="1:2" ht="15.75" x14ac:dyDescent="0.25">
      <c r="A13" s="40" t="s">
        <v>299</v>
      </c>
    </row>
    <row r="14" spans="1:2" ht="18.75" x14ac:dyDescent="0.3">
      <c r="A14" s="41" t="s">
        <v>79</v>
      </c>
      <c r="B14" t="s">
        <v>300</v>
      </c>
    </row>
    <row r="16" spans="1:2" ht="18.75" x14ac:dyDescent="0.3">
      <c r="A16" s="41" t="s">
        <v>80</v>
      </c>
      <c r="B16" t="s">
        <v>301</v>
      </c>
    </row>
    <row r="17" spans="1:3" x14ac:dyDescent="0.25">
      <c r="B17" t="s">
        <v>330</v>
      </c>
    </row>
    <row r="18" spans="1:3" x14ac:dyDescent="0.25">
      <c r="B18" t="s">
        <v>303</v>
      </c>
    </row>
    <row r="19" spans="1:3" x14ac:dyDescent="0.25">
      <c r="B19" t="s">
        <v>331</v>
      </c>
    </row>
    <row r="20" spans="1:3" x14ac:dyDescent="0.25">
      <c r="B20" t="s">
        <v>304</v>
      </c>
    </row>
    <row r="22" spans="1:3" ht="15.75" x14ac:dyDescent="0.25">
      <c r="A22" s="40" t="s">
        <v>77</v>
      </c>
    </row>
    <row r="23" spans="1:3" ht="18.75" x14ac:dyDescent="0.3">
      <c r="A23" s="41" t="s">
        <v>79</v>
      </c>
      <c r="B23" t="s">
        <v>78</v>
      </c>
    </row>
    <row r="24" spans="1:3" x14ac:dyDescent="0.25">
      <c r="B24" t="s">
        <v>86</v>
      </c>
    </row>
    <row r="26" spans="1:3" ht="18.75" x14ac:dyDescent="0.3">
      <c r="A26" s="41" t="s">
        <v>80</v>
      </c>
      <c r="B26" t="s">
        <v>81</v>
      </c>
    </row>
    <row r="27" spans="1:3" x14ac:dyDescent="0.25">
      <c r="C27" s="8" t="s">
        <v>5</v>
      </c>
    </row>
    <row r="28" spans="1:3" x14ac:dyDescent="0.25">
      <c r="C28" s="8" t="s">
        <v>1</v>
      </c>
    </row>
    <row r="29" spans="1:3" x14ac:dyDescent="0.25">
      <c r="C29" s="8" t="s">
        <v>58</v>
      </c>
    </row>
    <row r="30" spans="1:3" x14ac:dyDescent="0.25">
      <c r="C30" s="8" t="s">
        <v>59</v>
      </c>
    </row>
    <row r="31" spans="1:3" x14ac:dyDescent="0.25">
      <c r="B31" t="s">
        <v>82</v>
      </c>
    </row>
    <row r="32" spans="1:3" x14ac:dyDescent="0.25">
      <c r="B32" t="s">
        <v>83</v>
      </c>
    </row>
    <row r="33" spans="1:3" x14ac:dyDescent="0.25">
      <c r="B33" t="s">
        <v>84</v>
      </c>
    </row>
    <row r="34" spans="1:3" x14ac:dyDescent="0.25">
      <c r="B34" t="s">
        <v>166</v>
      </c>
    </row>
    <row r="35" spans="1:3" x14ac:dyDescent="0.25">
      <c r="B35" t="s">
        <v>85</v>
      </c>
    </row>
    <row r="37" spans="1:3" ht="15.75" x14ac:dyDescent="0.25">
      <c r="A37" s="40" t="s">
        <v>87</v>
      </c>
    </row>
    <row r="38" spans="1:3" ht="18.75" x14ac:dyDescent="0.3">
      <c r="A38" s="41" t="s">
        <v>79</v>
      </c>
      <c r="B38" t="s">
        <v>88</v>
      </c>
    </row>
    <row r="39" spans="1:3" x14ac:dyDescent="0.25">
      <c r="B39" t="s">
        <v>89</v>
      </c>
    </row>
    <row r="41" spans="1:3" ht="18.75" x14ac:dyDescent="0.3">
      <c r="A41" s="41" t="s">
        <v>80</v>
      </c>
      <c r="B41" t="s">
        <v>90</v>
      </c>
    </row>
    <row r="42" spans="1:3" x14ac:dyDescent="0.25">
      <c r="C42" s="8" t="s">
        <v>25</v>
      </c>
    </row>
    <row r="43" spans="1:3" x14ac:dyDescent="0.25">
      <c r="C43" s="8" t="s">
        <v>38</v>
      </c>
    </row>
    <row r="44" spans="1:3" x14ac:dyDescent="0.25">
      <c r="C44" s="8" t="s">
        <v>52</v>
      </c>
    </row>
    <row r="45" spans="1:3" x14ac:dyDescent="0.25">
      <c r="C45" s="8" t="s">
        <v>55</v>
      </c>
    </row>
    <row r="46" spans="1:3" x14ac:dyDescent="0.25">
      <c r="C46" s="8" t="s">
        <v>61</v>
      </c>
    </row>
    <row r="47" spans="1:3" x14ac:dyDescent="0.25">
      <c r="C47" s="8" t="s">
        <v>63</v>
      </c>
    </row>
    <row r="48" spans="1:3" x14ac:dyDescent="0.25">
      <c r="B48" t="s">
        <v>91</v>
      </c>
    </row>
    <row r="49" spans="1:2" x14ac:dyDescent="0.25">
      <c r="B49" t="s">
        <v>92</v>
      </c>
    </row>
    <row r="50" spans="1:2" x14ac:dyDescent="0.25">
      <c r="B50" t="s">
        <v>93</v>
      </c>
    </row>
    <row r="51" spans="1:2" x14ac:dyDescent="0.25">
      <c r="B51" t="s">
        <v>94</v>
      </c>
    </row>
    <row r="53" spans="1:2" x14ac:dyDescent="0.25">
      <c r="B53" t="s">
        <v>95</v>
      </c>
    </row>
    <row r="54" spans="1:2" x14ac:dyDescent="0.25">
      <c r="B54" t="s">
        <v>96</v>
      </c>
    </row>
    <row r="55" spans="1:2" x14ac:dyDescent="0.25">
      <c r="B55" t="s">
        <v>97</v>
      </c>
    </row>
    <row r="56" spans="1:2" x14ac:dyDescent="0.25">
      <c r="B56" t="s">
        <v>98</v>
      </c>
    </row>
    <row r="62" spans="1:2" ht="15.75" x14ac:dyDescent="0.25">
      <c r="A62" s="40" t="s">
        <v>99</v>
      </c>
    </row>
    <row r="63" spans="1:2" ht="18.75" x14ac:dyDescent="0.3">
      <c r="A63" s="41" t="s">
        <v>79</v>
      </c>
      <c r="B63" t="s">
        <v>100</v>
      </c>
    </row>
    <row r="64" spans="1:2" x14ac:dyDescent="0.25">
      <c r="B64" t="s">
        <v>101</v>
      </c>
    </row>
    <row r="65" spans="1:3" x14ac:dyDescent="0.25">
      <c r="B65" t="s">
        <v>102</v>
      </c>
    </row>
    <row r="67" spans="1:3" ht="18.75" x14ac:dyDescent="0.3">
      <c r="A67" s="41" t="s">
        <v>80</v>
      </c>
      <c r="B67" t="s">
        <v>81</v>
      </c>
    </row>
    <row r="68" spans="1:3" x14ac:dyDescent="0.25">
      <c r="C68" s="8" t="s">
        <v>5</v>
      </c>
    </row>
    <row r="69" spans="1:3" x14ac:dyDescent="0.25">
      <c r="C69" s="8" t="s">
        <v>1</v>
      </c>
    </row>
    <row r="70" spans="1:3" x14ac:dyDescent="0.25">
      <c r="C70" s="8" t="s">
        <v>58</v>
      </c>
    </row>
    <row r="71" spans="1:3" x14ac:dyDescent="0.25">
      <c r="C71" s="8" t="s">
        <v>59</v>
      </c>
    </row>
    <row r="72" spans="1:3" x14ac:dyDescent="0.25">
      <c r="B72" t="s">
        <v>103</v>
      </c>
    </row>
    <row r="73" spans="1:3" x14ac:dyDescent="0.25">
      <c r="B73" t="s">
        <v>104</v>
      </c>
    </row>
    <row r="74" spans="1:3" x14ac:dyDescent="0.25">
      <c r="B74" t="s">
        <v>105</v>
      </c>
    </row>
    <row r="77" spans="1:3" ht="15.75" x14ac:dyDescent="0.25">
      <c r="A77" s="40" t="s">
        <v>107</v>
      </c>
    </row>
    <row r="78" spans="1:3" ht="18.75" x14ac:dyDescent="0.3">
      <c r="A78" s="41" t="s">
        <v>79</v>
      </c>
      <c r="B78" t="s">
        <v>108</v>
      </c>
    </row>
    <row r="80" spans="1:3" ht="18.75" x14ac:dyDescent="0.3">
      <c r="A80" s="41" t="s">
        <v>80</v>
      </c>
      <c r="B80" t="s">
        <v>109</v>
      </c>
    </row>
    <row r="81" spans="1:3" x14ac:dyDescent="0.25">
      <c r="C81" s="8" t="s">
        <v>200</v>
      </c>
    </row>
    <row r="82" spans="1:3" x14ac:dyDescent="0.25">
      <c r="B82" t="s">
        <v>110</v>
      </c>
    </row>
    <row r="83" spans="1:3" x14ac:dyDescent="0.25">
      <c r="B83" t="s">
        <v>111</v>
      </c>
    </row>
    <row r="85" spans="1:3" x14ac:dyDescent="0.25">
      <c r="B85" s="39" t="s">
        <v>112</v>
      </c>
    </row>
    <row r="86" spans="1:3" x14ac:dyDescent="0.25">
      <c r="B86" t="s">
        <v>153</v>
      </c>
    </row>
    <row r="87" spans="1:3" x14ac:dyDescent="0.25">
      <c r="B87" t="s">
        <v>154</v>
      </c>
    </row>
    <row r="88" spans="1:3" x14ac:dyDescent="0.25">
      <c r="B88" t="s">
        <v>113</v>
      </c>
    </row>
    <row r="90" spans="1:3" ht="15.75" x14ac:dyDescent="0.25">
      <c r="A90" s="40" t="s">
        <v>114</v>
      </c>
    </row>
    <row r="91" spans="1:3" ht="18.75" x14ac:dyDescent="0.3">
      <c r="A91" s="41" t="s">
        <v>79</v>
      </c>
      <c r="B91" t="s">
        <v>115</v>
      </c>
    </row>
    <row r="93" spans="1:3" ht="18.75" x14ac:dyDescent="0.3">
      <c r="A93" s="41" t="s">
        <v>80</v>
      </c>
      <c r="B93" t="s">
        <v>290</v>
      </c>
    </row>
    <row r="94" spans="1:3" x14ac:dyDescent="0.25">
      <c r="C94" s="8"/>
    </row>
    <row r="98" spans="2:8" x14ac:dyDescent="0.25">
      <c r="B98" s="39" t="s">
        <v>269</v>
      </c>
    </row>
    <row r="99" spans="2:8" ht="37.5" thickBot="1" x14ac:dyDescent="0.3">
      <c r="B99" s="44" t="s">
        <v>146</v>
      </c>
      <c r="C99" s="45"/>
      <c r="D99" s="44" t="s">
        <v>147</v>
      </c>
      <c r="E99" s="44" t="s">
        <v>238</v>
      </c>
      <c r="F99" s="44" t="s">
        <v>291</v>
      </c>
      <c r="H99" s="27"/>
    </row>
    <row r="100" spans="2:8" x14ac:dyDescent="0.25">
      <c r="B100" t="s">
        <v>116</v>
      </c>
      <c r="E100" s="80"/>
      <c r="F100" s="43">
        <f>ROUNDUP(E100*1500,0)</f>
        <v>0</v>
      </c>
      <c r="G100" s="43"/>
      <c r="H100" s="27"/>
    </row>
    <row r="101" spans="2:8" x14ac:dyDescent="0.25">
      <c r="B101" t="s">
        <v>117</v>
      </c>
      <c r="E101" s="80"/>
      <c r="F101" s="43">
        <f t="shared" ref="F101:F129" si="0">ROUNDUP(E101*1500,0)</f>
        <v>0</v>
      </c>
      <c r="G101" s="43"/>
      <c r="H101" s="27"/>
    </row>
    <row r="102" spans="2:8" x14ac:dyDescent="0.25">
      <c r="B102" t="s">
        <v>118</v>
      </c>
      <c r="E102" s="80"/>
      <c r="F102" s="43">
        <f t="shared" si="0"/>
        <v>0</v>
      </c>
      <c r="G102" s="43"/>
      <c r="H102" s="27"/>
    </row>
    <row r="103" spans="2:8" x14ac:dyDescent="0.25">
      <c r="B103" t="s">
        <v>119</v>
      </c>
      <c r="D103" s="83"/>
      <c r="E103" s="80"/>
      <c r="F103" s="43">
        <f t="shared" si="0"/>
        <v>0</v>
      </c>
      <c r="G103" s="43"/>
      <c r="H103" s="27"/>
    </row>
    <row r="104" spans="2:8" x14ac:dyDescent="0.25">
      <c r="B104" t="s">
        <v>120</v>
      </c>
      <c r="D104" s="83"/>
      <c r="E104" s="80"/>
      <c r="F104" s="43">
        <f t="shared" si="0"/>
        <v>0</v>
      </c>
      <c r="G104" s="43"/>
      <c r="H104" s="27"/>
    </row>
    <row r="105" spans="2:8" x14ac:dyDescent="0.25">
      <c r="B105" t="s">
        <v>121</v>
      </c>
      <c r="D105" s="83"/>
      <c r="E105" s="80"/>
      <c r="F105" s="43">
        <f t="shared" si="0"/>
        <v>0</v>
      </c>
      <c r="G105" s="43"/>
      <c r="H105" s="27"/>
    </row>
    <row r="106" spans="2:8" x14ac:dyDescent="0.25">
      <c r="B106" t="s">
        <v>122</v>
      </c>
      <c r="D106" s="83"/>
      <c r="E106" s="80"/>
      <c r="F106" s="43">
        <f t="shared" si="0"/>
        <v>0</v>
      </c>
      <c r="G106" s="43"/>
      <c r="H106" s="27"/>
    </row>
    <row r="107" spans="2:8" x14ac:dyDescent="0.25">
      <c r="B107" t="s">
        <v>123</v>
      </c>
      <c r="D107" s="83"/>
      <c r="E107" s="80"/>
      <c r="F107" s="43">
        <f t="shared" si="0"/>
        <v>0</v>
      </c>
      <c r="G107" s="43"/>
      <c r="H107" s="27"/>
    </row>
    <row r="108" spans="2:8" x14ac:dyDescent="0.25">
      <c r="B108" t="s">
        <v>124</v>
      </c>
      <c r="D108" s="83"/>
      <c r="E108" s="80"/>
      <c r="F108" s="43">
        <f t="shared" si="0"/>
        <v>0</v>
      </c>
      <c r="G108" s="43"/>
      <c r="H108" s="27"/>
    </row>
    <row r="109" spans="2:8" x14ac:dyDescent="0.25">
      <c r="B109" t="s">
        <v>125</v>
      </c>
      <c r="D109" s="83"/>
      <c r="E109" s="80"/>
      <c r="F109" s="43">
        <f t="shared" si="0"/>
        <v>0</v>
      </c>
      <c r="G109" s="43"/>
      <c r="H109" s="27"/>
    </row>
    <row r="110" spans="2:8" x14ac:dyDescent="0.25">
      <c r="B110" t="s">
        <v>126</v>
      </c>
      <c r="D110" s="83"/>
      <c r="E110" s="80"/>
      <c r="F110" s="43">
        <f t="shared" si="0"/>
        <v>0</v>
      </c>
      <c r="G110" s="43"/>
      <c r="H110" s="27"/>
    </row>
    <row r="111" spans="2:8" x14ac:dyDescent="0.25">
      <c r="B111" t="s">
        <v>127</v>
      </c>
      <c r="D111" s="83"/>
      <c r="E111" s="80"/>
      <c r="F111" s="43">
        <f t="shared" si="0"/>
        <v>0</v>
      </c>
      <c r="G111" s="43"/>
      <c r="H111" s="27"/>
    </row>
    <row r="112" spans="2:8" x14ac:dyDescent="0.25">
      <c r="B112" t="s">
        <v>128</v>
      </c>
      <c r="D112" s="83"/>
      <c r="E112" s="80"/>
      <c r="F112" s="43">
        <f t="shared" si="0"/>
        <v>0</v>
      </c>
      <c r="G112" s="43"/>
      <c r="H112" s="27"/>
    </row>
    <row r="113" spans="2:8" x14ac:dyDescent="0.25">
      <c r="B113" t="s">
        <v>129</v>
      </c>
      <c r="D113" s="83"/>
      <c r="E113" s="80"/>
      <c r="F113" s="43">
        <f t="shared" si="0"/>
        <v>0</v>
      </c>
      <c r="G113" s="43"/>
      <c r="H113" s="27"/>
    </row>
    <row r="114" spans="2:8" x14ac:dyDescent="0.25">
      <c r="B114" t="s">
        <v>130</v>
      </c>
      <c r="D114" s="83"/>
      <c r="E114" s="80"/>
      <c r="F114" s="43">
        <f t="shared" si="0"/>
        <v>0</v>
      </c>
      <c r="G114" s="43"/>
      <c r="H114" s="27"/>
    </row>
    <row r="115" spans="2:8" x14ac:dyDescent="0.25">
      <c r="B115" t="s">
        <v>131</v>
      </c>
      <c r="D115" s="83"/>
      <c r="E115" s="80"/>
      <c r="F115" s="43">
        <f t="shared" si="0"/>
        <v>0</v>
      </c>
      <c r="G115" s="43"/>
      <c r="H115" s="27"/>
    </row>
    <row r="116" spans="2:8" x14ac:dyDescent="0.25">
      <c r="B116" t="s">
        <v>132</v>
      </c>
      <c r="D116" s="83"/>
      <c r="E116" s="80"/>
      <c r="F116" s="43">
        <f t="shared" si="0"/>
        <v>0</v>
      </c>
      <c r="G116" s="43"/>
      <c r="H116" s="27"/>
    </row>
    <row r="117" spans="2:8" x14ac:dyDescent="0.25">
      <c r="B117" t="s">
        <v>133</v>
      </c>
      <c r="D117" s="83"/>
      <c r="E117" s="80"/>
      <c r="F117" s="43">
        <f t="shared" si="0"/>
        <v>0</v>
      </c>
      <c r="G117" s="43"/>
      <c r="H117" s="27"/>
    </row>
    <row r="118" spans="2:8" x14ac:dyDescent="0.25">
      <c r="B118" t="s">
        <v>134</v>
      </c>
      <c r="D118" s="83"/>
      <c r="E118" s="80"/>
      <c r="F118" s="43">
        <f t="shared" si="0"/>
        <v>0</v>
      </c>
      <c r="G118" s="43"/>
      <c r="H118" s="27"/>
    </row>
    <row r="119" spans="2:8" x14ac:dyDescent="0.25">
      <c r="B119" t="s">
        <v>135</v>
      </c>
      <c r="D119" s="83"/>
      <c r="E119" s="80"/>
      <c r="F119" s="43">
        <f t="shared" si="0"/>
        <v>0</v>
      </c>
      <c r="G119" s="43"/>
      <c r="H119" s="27"/>
    </row>
    <row r="120" spans="2:8" x14ac:dyDescent="0.25">
      <c r="B120" t="s">
        <v>136</v>
      </c>
      <c r="D120" s="83"/>
      <c r="E120" s="80"/>
      <c r="F120" s="43">
        <f t="shared" si="0"/>
        <v>0</v>
      </c>
      <c r="G120" s="43"/>
    </row>
    <row r="121" spans="2:8" x14ac:dyDescent="0.25">
      <c r="B121" t="s">
        <v>137</v>
      </c>
      <c r="D121" s="83"/>
      <c r="E121" s="80"/>
      <c r="F121" s="43">
        <f t="shared" si="0"/>
        <v>0</v>
      </c>
      <c r="G121" s="43"/>
    </row>
    <row r="122" spans="2:8" x14ac:dyDescent="0.25">
      <c r="B122" t="s">
        <v>138</v>
      </c>
      <c r="D122" s="83"/>
      <c r="E122" s="80"/>
      <c r="F122" s="43">
        <f t="shared" si="0"/>
        <v>0</v>
      </c>
      <c r="G122" s="43"/>
    </row>
    <row r="123" spans="2:8" x14ac:dyDescent="0.25">
      <c r="B123" t="s">
        <v>139</v>
      </c>
      <c r="D123" s="83"/>
      <c r="E123" s="80"/>
      <c r="F123" s="43">
        <f t="shared" si="0"/>
        <v>0</v>
      </c>
      <c r="G123" s="43"/>
    </row>
    <row r="124" spans="2:8" x14ac:dyDescent="0.25">
      <c r="B124" t="s">
        <v>140</v>
      </c>
      <c r="D124" s="83"/>
      <c r="E124" s="80"/>
      <c r="F124" s="43">
        <f t="shared" si="0"/>
        <v>0</v>
      </c>
      <c r="G124" s="43"/>
    </row>
    <row r="125" spans="2:8" x14ac:dyDescent="0.25">
      <c r="B125" t="s">
        <v>141</v>
      </c>
      <c r="D125" s="83"/>
      <c r="E125" s="80"/>
      <c r="F125" s="43">
        <f t="shared" si="0"/>
        <v>0</v>
      </c>
      <c r="G125" s="43"/>
    </row>
    <row r="126" spans="2:8" x14ac:dyDescent="0.25">
      <c r="B126" t="s">
        <v>142</v>
      </c>
      <c r="D126" s="83"/>
      <c r="E126" s="80"/>
      <c r="F126" s="43">
        <f t="shared" si="0"/>
        <v>0</v>
      </c>
      <c r="G126" s="43"/>
    </row>
    <row r="127" spans="2:8" x14ac:dyDescent="0.25">
      <c r="B127" t="s">
        <v>143</v>
      </c>
      <c r="D127" s="83"/>
      <c r="E127" s="80"/>
      <c r="F127" s="43">
        <f t="shared" si="0"/>
        <v>0</v>
      </c>
      <c r="G127" s="43"/>
    </row>
    <row r="128" spans="2:8" x14ac:dyDescent="0.25">
      <c r="B128" t="s">
        <v>144</v>
      </c>
      <c r="D128" s="83"/>
      <c r="E128" s="80"/>
      <c r="F128" s="43">
        <f t="shared" si="0"/>
        <v>0</v>
      </c>
      <c r="G128" s="43"/>
    </row>
    <row r="129" spans="1:7" x14ac:dyDescent="0.25">
      <c r="B129" t="s">
        <v>145</v>
      </c>
      <c r="D129" s="83"/>
      <c r="E129" s="80"/>
      <c r="F129" s="43">
        <f t="shared" si="0"/>
        <v>0</v>
      </c>
      <c r="G129" s="43"/>
    </row>
    <row r="131" spans="1:7" ht="15.75" x14ac:dyDescent="0.25">
      <c r="A131" s="40" t="s">
        <v>148</v>
      </c>
    </row>
    <row r="132" spans="1:7" ht="18.75" x14ac:dyDescent="0.3">
      <c r="A132" s="41" t="s">
        <v>79</v>
      </c>
      <c r="B132" t="s">
        <v>149</v>
      </c>
    </row>
    <row r="134" spans="1:7" ht="18.75" x14ac:dyDescent="0.3">
      <c r="A134" s="41" t="s">
        <v>80</v>
      </c>
      <c r="B134" t="s">
        <v>150</v>
      </c>
    </row>
    <row r="135" spans="1:7" x14ac:dyDescent="0.25">
      <c r="C135" s="8" t="s">
        <v>152</v>
      </c>
    </row>
    <row r="136" spans="1:7" x14ac:dyDescent="0.25">
      <c r="B136" t="s">
        <v>110</v>
      </c>
    </row>
    <row r="137" spans="1:7" x14ac:dyDescent="0.25">
      <c r="B137" t="s">
        <v>111</v>
      </c>
    </row>
    <row r="139" spans="1:7" x14ac:dyDescent="0.25">
      <c r="B139" s="39" t="s">
        <v>112</v>
      </c>
    </row>
    <row r="140" spans="1:7" x14ac:dyDescent="0.25">
      <c r="B140" t="s">
        <v>153</v>
      </c>
    </row>
    <row r="141" spans="1:7" x14ac:dyDescent="0.25">
      <c r="B141" t="s">
        <v>154</v>
      </c>
    </row>
    <row r="142" spans="1:7" x14ac:dyDescent="0.25">
      <c r="B142" t="s">
        <v>113</v>
      </c>
    </row>
    <row r="144" spans="1:7" ht="15.75" x14ac:dyDescent="0.25">
      <c r="A144" s="40" t="s">
        <v>204</v>
      </c>
    </row>
    <row r="145" spans="1:10" ht="18.75" x14ac:dyDescent="0.3">
      <c r="A145" s="41" t="s">
        <v>79</v>
      </c>
      <c r="B145" t="s">
        <v>155</v>
      </c>
    </row>
    <row r="147" spans="1:10" ht="18.75" x14ac:dyDescent="0.3">
      <c r="A147" s="41" t="s">
        <v>80</v>
      </c>
      <c r="B147" t="s">
        <v>292</v>
      </c>
    </row>
    <row r="148" spans="1:10" x14ac:dyDescent="0.25">
      <c r="B148" t="s">
        <v>270</v>
      </c>
      <c r="C148" s="8"/>
    </row>
    <row r="149" spans="1:10" x14ac:dyDescent="0.25">
      <c r="B149" t="s">
        <v>156</v>
      </c>
    </row>
    <row r="152" spans="1:10" x14ac:dyDescent="0.25">
      <c r="B152" s="39" t="s">
        <v>269</v>
      </c>
    </row>
    <row r="153" spans="1:10" ht="49.5" thickBot="1" x14ac:dyDescent="0.3">
      <c r="B153" s="44" t="s">
        <v>146</v>
      </c>
      <c r="C153" s="45"/>
      <c r="D153" s="44" t="s">
        <v>157</v>
      </c>
      <c r="E153" s="44" t="s">
        <v>216</v>
      </c>
      <c r="F153" s="44" t="s">
        <v>291</v>
      </c>
      <c r="G153" s="44" t="s">
        <v>293</v>
      </c>
      <c r="J153" s="69"/>
    </row>
    <row r="154" spans="1:10" x14ac:dyDescent="0.25">
      <c r="B154" t="s">
        <v>116</v>
      </c>
      <c r="D154" s="83">
        <v>8701</v>
      </c>
      <c r="E154" s="83">
        <v>3706</v>
      </c>
      <c r="F154" s="72">
        <f>E154+1</f>
        <v>3707</v>
      </c>
      <c r="G154" s="57">
        <f>F154/D154</f>
        <v>0.42604298356510745</v>
      </c>
    </row>
    <row r="155" spans="1:10" x14ac:dyDescent="0.25">
      <c r="B155" t="s">
        <v>117</v>
      </c>
      <c r="D155" s="83">
        <v>98</v>
      </c>
      <c r="E155">
        <v>362</v>
      </c>
      <c r="F155" s="72">
        <f t="shared" ref="F155:F183" si="1">E155+1</f>
        <v>363</v>
      </c>
      <c r="G155" s="57">
        <f t="shared" ref="G155:G183" si="2">F155/D155</f>
        <v>3.704081632653061</v>
      </c>
    </row>
    <row r="156" spans="1:10" x14ac:dyDescent="0.25">
      <c r="B156" t="s">
        <v>118</v>
      </c>
      <c r="D156" s="83">
        <v>3318</v>
      </c>
      <c r="E156">
        <v>195</v>
      </c>
      <c r="F156" s="72">
        <f t="shared" si="1"/>
        <v>196</v>
      </c>
      <c r="G156" s="57">
        <f t="shared" si="2"/>
        <v>5.9071729957805907E-2</v>
      </c>
    </row>
    <row r="157" spans="1:10" x14ac:dyDescent="0.25">
      <c r="B157" t="s">
        <v>119</v>
      </c>
      <c r="D157" s="83">
        <v>11301</v>
      </c>
      <c r="E157" s="83">
        <v>39323</v>
      </c>
      <c r="F157" s="72">
        <f t="shared" si="1"/>
        <v>39324</v>
      </c>
      <c r="G157" s="57">
        <f t="shared" si="2"/>
        <v>3.4796920626493231</v>
      </c>
    </row>
    <row r="158" spans="1:10" x14ac:dyDescent="0.25">
      <c r="B158" t="s">
        <v>120</v>
      </c>
      <c r="D158" s="83">
        <v>17996</v>
      </c>
      <c r="E158" s="83">
        <v>1204169</v>
      </c>
      <c r="F158" s="72">
        <f t="shared" si="1"/>
        <v>1204170</v>
      </c>
      <c r="G158" s="57">
        <f t="shared" si="2"/>
        <v>66.913202933985332</v>
      </c>
    </row>
    <row r="159" spans="1:10" x14ac:dyDescent="0.25">
      <c r="B159" t="s">
        <v>121</v>
      </c>
      <c r="D159" s="83">
        <v>17081</v>
      </c>
      <c r="E159" s="83">
        <v>79862</v>
      </c>
      <c r="F159" s="72">
        <f t="shared" si="1"/>
        <v>79863</v>
      </c>
      <c r="G159" s="57">
        <f t="shared" si="2"/>
        <v>4.6755459282243432</v>
      </c>
    </row>
    <row r="160" spans="1:10" x14ac:dyDescent="0.25">
      <c r="B160" t="s">
        <v>122</v>
      </c>
      <c r="D160" s="83">
        <v>13535</v>
      </c>
      <c r="E160" s="83">
        <v>149023</v>
      </c>
      <c r="F160" s="72">
        <f t="shared" si="1"/>
        <v>149024</v>
      </c>
      <c r="G160" s="57">
        <f t="shared" si="2"/>
        <v>11.010269671222757</v>
      </c>
    </row>
    <row r="161" spans="2:7" x14ac:dyDescent="0.25">
      <c r="B161" t="s">
        <v>123</v>
      </c>
      <c r="D161" s="83">
        <v>12530</v>
      </c>
      <c r="E161" s="83">
        <v>6934</v>
      </c>
      <c r="F161" s="72">
        <f t="shared" si="1"/>
        <v>6935</v>
      </c>
      <c r="G161" s="57">
        <f t="shared" si="2"/>
        <v>0.55347166799680769</v>
      </c>
    </row>
    <row r="162" spans="2:7" x14ac:dyDescent="0.25">
      <c r="B162" t="s">
        <v>124</v>
      </c>
      <c r="D162" s="83">
        <v>13674</v>
      </c>
      <c r="E162" s="83">
        <v>27406</v>
      </c>
      <c r="F162" s="72">
        <f t="shared" si="1"/>
        <v>27407</v>
      </c>
      <c r="G162" s="57">
        <f t="shared" si="2"/>
        <v>2.0043147579347669</v>
      </c>
    </row>
    <row r="163" spans="2:7" x14ac:dyDescent="0.25">
      <c r="B163" t="s">
        <v>125</v>
      </c>
      <c r="D163" s="83">
        <v>5689</v>
      </c>
      <c r="E163" s="83">
        <v>13098</v>
      </c>
      <c r="F163" s="72">
        <f t="shared" si="1"/>
        <v>13099</v>
      </c>
      <c r="G163" s="57">
        <f t="shared" si="2"/>
        <v>2.302513622780805</v>
      </c>
    </row>
    <row r="164" spans="2:7" x14ac:dyDescent="0.25">
      <c r="B164" t="s">
        <v>126</v>
      </c>
      <c r="D164" s="83">
        <v>3837</v>
      </c>
      <c r="E164" s="83">
        <v>7463</v>
      </c>
      <c r="F164" s="72">
        <f t="shared" si="1"/>
        <v>7464</v>
      </c>
      <c r="G164" s="57">
        <f t="shared" si="2"/>
        <v>1.9452697419859266</v>
      </c>
    </row>
    <row r="165" spans="2:7" x14ac:dyDescent="0.25">
      <c r="B165" t="s">
        <v>127</v>
      </c>
      <c r="D165" s="83">
        <v>3558</v>
      </c>
      <c r="E165" s="83">
        <v>5188</v>
      </c>
      <c r="F165" s="72">
        <f t="shared" si="1"/>
        <v>5189</v>
      </c>
      <c r="G165" s="57">
        <f t="shared" si="2"/>
        <v>1.4584035975267005</v>
      </c>
    </row>
    <row r="166" spans="2:7" x14ac:dyDescent="0.25">
      <c r="B166" t="s">
        <v>128</v>
      </c>
      <c r="D166" s="83">
        <v>6021</v>
      </c>
      <c r="E166" s="83">
        <v>25328</v>
      </c>
      <c r="F166" s="72">
        <f t="shared" si="1"/>
        <v>25329</v>
      </c>
      <c r="G166" s="57">
        <f t="shared" si="2"/>
        <v>4.206776283009467</v>
      </c>
    </row>
    <row r="167" spans="2:7" x14ac:dyDescent="0.25">
      <c r="B167" t="s">
        <v>129</v>
      </c>
      <c r="D167" s="83">
        <v>9985</v>
      </c>
      <c r="E167" s="83">
        <v>6108</v>
      </c>
      <c r="F167" s="72">
        <f t="shared" si="1"/>
        <v>6109</v>
      </c>
      <c r="G167" s="57">
        <f t="shared" si="2"/>
        <v>0.61181772658988487</v>
      </c>
    </row>
    <row r="168" spans="2:7" x14ac:dyDescent="0.25">
      <c r="B168" t="s">
        <v>130</v>
      </c>
      <c r="D168" s="83">
        <v>4240</v>
      </c>
      <c r="E168" s="83">
        <v>11595</v>
      </c>
      <c r="F168" s="72">
        <f t="shared" si="1"/>
        <v>11596</v>
      </c>
      <c r="G168" s="57">
        <f t="shared" si="2"/>
        <v>2.7349056603773585</v>
      </c>
    </row>
    <row r="169" spans="2:7" x14ac:dyDescent="0.25">
      <c r="B169" t="s">
        <v>131</v>
      </c>
      <c r="D169" s="83">
        <v>4136</v>
      </c>
      <c r="E169" s="83">
        <v>2144</v>
      </c>
      <c r="F169" s="72">
        <f t="shared" si="1"/>
        <v>2145</v>
      </c>
      <c r="G169" s="57">
        <f t="shared" si="2"/>
        <v>0.5186170212765957</v>
      </c>
    </row>
    <row r="170" spans="2:7" x14ac:dyDescent="0.25">
      <c r="B170" t="s">
        <v>132</v>
      </c>
      <c r="D170" s="83">
        <v>9920</v>
      </c>
      <c r="E170" s="83">
        <v>265376</v>
      </c>
      <c r="F170" s="72">
        <f t="shared" si="1"/>
        <v>265377</v>
      </c>
      <c r="G170" s="57">
        <f t="shared" si="2"/>
        <v>26.751713709677418</v>
      </c>
    </row>
    <row r="171" spans="2:7" x14ac:dyDescent="0.25">
      <c r="B171" t="s">
        <v>133</v>
      </c>
      <c r="D171" s="83">
        <v>4646</v>
      </c>
      <c r="E171" s="83">
        <v>4658</v>
      </c>
      <c r="F171" s="72">
        <f t="shared" si="1"/>
        <v>4659</v>
      </c>
      <c r="G171" s="57">
        <f t="shared" si="2"/>
        <v>1.0027981058975464</v>
      </c>
    </row>
    <row r="172" spans="2:7" x14ac:dyDescent="0.25">
      <c r="B172" t="s">
        <v>134</v>
      </c>
      <c r="D172" s="83">
        <v>4696</v>
      </c>
      <c r="E172" s="83">
        <v>21457</v>
      </c>
      <c r="F172" s="72">
        <f t="shared" si="1"/>
        <v>21458</v>
      </c>
      <c r="G172" s="57">
        <f t="shared" si="2"/>
        <v>4.569420783645656</v>
      </c>
    </row>
    <row r="173" spans="2:7" x14ac:dyDescent="0.25">
      <c r="B173" t="s">
        <v>135</v>
      </c>
      <c r="D173" s="83">
        <v>7059</v>
      </c>
      <c r="E173" s="83">
        <v>28035</v>
      </c>
      <c r="F173" s="72">
        <f t="shared" si="1"/>
        <v>28036</v>
      </c>
      <c r="G173" s="57">
        <f t="shared" si="2"/>
        <v>3.9716673749822919</v>
      </c>
    </row>
    <row r="174" spans="2:7" x14ac:dyDescent="0.25">
      <c r="B174" t="s">
        <v>136</v>
      </c>
      <c r="D174" s="83">
        <v>4067</v>
      </c>
      <c r="E174" s="83">
        <v>2530</v>
      </c>
      <c r="F174" s="72">
        <f t="shared" si="1"/>
        <v>2531</v>
      </c>
      <c r="G174" s="57">
        <f t="shared" si="2"/>
        <v>0.62232603884927462</v>
      </c>
    </row>
    <row r="175" spans="2:7" x14ac:dyDescent="0.25">
      <c r="B175" t="s">
        <v>137</v>
      </c>
      <c r="D175" s="83">
        <v>10224</v>
      </c>
      <c r="E175" s="83">
        <v>23242</v>
      </c>
      <c r="F175" s="72">
        <f t="shared" si="1"/>
        <v>23243</v>
      </c>
      <c r="G175" s="57">
        <f t="shared" si="2"/>
        <v>2.2733763693270737</v>
      </c>
    </row>
    <row r="176" spans="2:7" x14ac:dyDescent="0.25">
      <c r="B176" t="s">
        <v>138</v>
      </c>
      <c r="D176" s="83">
        <v>4807</v>
      </c>
      <c r="E176" s="83">
        <v>39979</v>
      </c>
      <c r="F176" s="72">
        <f t="shared" si="1"/>
        <v>39980</v>
      </c>
      <c r="G176" s="57">
        <f t="shared" si="2"/>
        <v>8.3170376534220924</v>
      </c>
    </row>
    <row r="177" spans="1:7" x14ac:dyDescent="0.25">
      <c r="B177" t="s">
        <v>139</v>
      </c>
      <c r="D177" s="83">
        <v>11378</v>
      </c>
      <c r="E177" s="83">
        <v>6078</v>
      </c>
      <c r="F177" s="72">
        <f t="shared" si="1"/>
        <v>6079</v>
      </c>
      <c r="G177" s="57">
        <f t="shared" si="2"/>
        <v>0.5342766742837054</v>
      </c>
    </row>
    <row r="178" spans="1:7" x14ac:dyDescent="0.25">
      <c r="B178" t="s">
        <v>140</v>
      </c>
      <c r="D178" s="83">
        <v>2004</v>
      </c>
      <c r="E178" s="83">
        <v>1633</v>
      </c>
      <c r="F178" s="72">
        <f t="shared" si="1"/>
        <v>1634</v>
      </c>
      <c r="G178" s="57">
        <f t="shared" si="2"/>
        <v>0.81536926147704591</v>
      </c>
    </row>
    <row r="179" spans="1:7" x14ac:dyDescent="0.25">
      <c r="B179" t="s">
        <v>141</v>
      </c>
      <c r="D179" s="83">
        <v>4327</v>
      </c>
      <c r="E179" s="83">
        <v>19241</v>
      </c>
      <c r="F179" s="72">
        <f t="shared" si="1"/>
        <v>19242</v>
      </c>
      <c r="G179" s="57">
        <f t="shared" si="2"/>
        <v>4.4469609429165704</v>
      </c>
    </row>
    <row r="180" spans="1:7" x14ac:dyDescent="0.25">
      <c r="B180" t="s">
        <v>142</v>
      </c>
      <c r="D180" s="83">
        <v>12859</v>
      </c>
      <c r="E180" s="83">
        <v>35911</v>
      </c>
      <c r="F180" s="72">
        <f t="shared" si="1"/>
        <v>35912</v>
      </c>
      <c r="G180" s="57">
        <f t="shared" si="2"/>
        <v>2.792752158021619</v>
      </c>
    </row>
    <row r="181" spans="1:7" x14ac:dyDescent="0.25">
      <c r="B181" t="s">
        <v>143</v>
      </c>
      <c r="D181" s="83">
        <v>7069</v>
      </c>
      <c r="E181" s="83">
        <v>41702</v>
      </c>
      <c r="F181" s="72">
        <f t="shared" si="1"/>
        <v>41703</v>
      </c>
      <c r="G181" s="57">
        <f t="shared" si="2"/>
        <v>5.8994200028292543</v>
      </c>
    </row>
    <row r="182" spans="1:7" x14ac:dyDescent="0.25">
      <c r="B182" t="s">
        <v>144</v>
      </c>
      <c r="D182" s="83">
        <v>15216</v>
      </c>
      <c r="E182" s="83">
        <v>624926</v>
      </c>
      <c r="F182" s="72">
        <f t="shared" si="1"/>
        <v>624927</v>
      </c>
      <c r="G182" s="57">
        <f t="shared" si="2"/>
        <v>41.07038643533123</v>
      </c>
    </row>
    <row r="183" spans="1:7" x14ac:dyDescent="0.25">
      <c r="B183" t="s">
        <v>145</v>
      </c>
      <c r="D183" s="83">
        <v>5539</v>
      </c>
      <c r="E183" s="83">
        <v>94193</v>
      </c>
      <c r="F183" s="72">
        <f t="shared" si="1"/>
        <v>94194</v>
      </c>
      <c r="G183" s="57">
        <f t="shared" si="2"/>
        <v>17.005596678100741</v>
      </c>
    </row>
    <row r="186" spans="1:7" ht="15.75" x14ac:dyDescent="0.25">
      <c r="A186" s="40" t="s">
        <v>335</v>
      </c>
    </row>
    <row r="187" spans="1:7" ht="18.75" x14ac:dyDescent="0.3">
      <c r="A187" s="41" t="s">
        <v>79</v>
      </c>
      <c r="B187" t="s">
        <v>337</v>
      </c>
    </row>
    <row r="188" spans="1:7" x14ac:dyDescent="0.25">
      <c r="B188" t="s">
        <v>167</v>
      </c>
    </row>
    <row r="190" spans="1:7" ht="18.75" x14ac:dyDescent="0.3">
      <c r="A190" s="41" t="s">
        <v>80</v>
      </c>
      <c r="B190" t="s">
        <v>168</v>
      </c>
    </row>
    <row r="191" spans="1:7" x14ac:dyDescent="0.25">
      <c r="C191" s="8" t="s">
        <v>5</v>
      </c>
    </row>
    <row r="192" spans="1:7" x14ac:dyDescent="0.25">
      <c r="B192" t="s">
        <v>169</v>
      </c>
    </row>
    <row r="193" spans="1:3" x14ac:dyDescent="0.25">
      <c r="B193" t="s">
        <v>170</v>
      </c>
    </row>
    <row r="194" spans="1:3" x14ac:dyDescent="0.25">
      <c r="B194" t="s">
        <v>171</v>
      </c>
    </row>
    <row r="195" spans="1:3" x14ac:dyDescent="0.25">
      <c r="B195" t="s">
        <v>172</v>
      </c>
    </row>
    <row r="196" spans="1:3" x14ac:dyDescent="0.25">
      <c r="B196" t="s">
        <v>173</v>
      </c>
    </row>
    <row r="198" spans="1:3" ht="15.75" x14ac:dyDescent="0.25">
      <c r="A198" s="40" t="s">
        <v>336</v>
      </c>
    </row>
    <row r="199" spans="1:3" ht="18.75" x14ac:dyDescent="0.3">
      <c r="A199" s="41" t="s">
        <v>79</v>
      </c>
      <c r="B199" t="s">
        <v>338</v>
      </c>
    </row>
    <row r="200" spans="1:3" x14ac:dyDescent="0.25">
      <c r="B200" t="s">
        <v>174</v>
      </c>
    </row>
    <row r="202" spans="1:3" ht="18.75" x14ac:dyDescent="0.3">
      <c r="A202" s="41" t="s">
        <v>80</v>
      </c>
      <c r="B202" t="s">
        <v>168</v>
      </c>
    </row>
    <row r="203" spans="1:3" x14ac:dyDescent="0.25">
      <c r="C203" s="8" t="s">
        <v>25</v>
      </c>
    </row>
    <row r="204" spans="1:3" x14ac:dyDescent="0.25">
      <c r="B204" t="s">
        <v>175</v>
      </c>
    </row>
    <row r="205" spans="1:3" x14ac:dyDescent="0.25">
      <c r="B205" t="s">
        <v>176</v>
      </c>
    </row>
    <row r="206" spans="1:3" x14ac:dyDescent="0.25">
      <c r="B206" t="s">
        <v>177</v>
      </c>
    </row>
    <row r="207" spans="1:3" x14ac:dyDescent="0.25">
      <c r="B207" t="s">
        <v>178</v>
      </c>
    </row>
    <row r="208" spans="1:3" x14ac:dyDescent="0.25">
      <c r="B208" t="s">
        <v>179</v>
      </c>
    </row>
    <row r="209" spans="1:3" x14ac:dyDescent="0.25">
      <c r="B209" t="s">
        <v>180</v>
      </c>
    </row>
    <row r="210" spans="1:3" x14ac:dyDescent="0.25">
      <c r="B210" t="s">
        <v>181</v>
      </c>
    </row>
    <row r="211" spans="1:3" x14ac:dyDescent="0.25">
      <c r="B211" t="s">
        <v>182</v>
      </c>
    </row>
    <row r="212" spans="1:3" x14ac:dyDescent="0.25">
      <c r="B212" t="s">
        <v>183</v>
      </c>
    </row>
    <row r="213" spans="1:3" x14ac:dyDescent="0.25">
      <c r="B213" t="s">
        <v>184</v>
      </c>
    </row>
    <row r="215" spans="1:3" ht="15.75" x14ac:dyDescent="0.25">
      <c r="A215" s="40" t="s">
        <v>339</v>
      </c>
    </row>
    <row r="216" spans="1:3" ht="18.75" x14ac:dyDescent="0.3">
      <c r="A216" s="41" t="s">
        <v>79</v>
      </c>
      <c r="B216" t="s">
        <v>340</v>
      </c>
    </row>
    <row r="217" spans="1:3" x14ac:dyDescent="0.25">
      <c r="B217" t="s">
        <v>174</v>
      </c>
    </row>
    <row r="219" spans="1:3" ht="18.75" x14ac:dyDescent="0.3">
      <c r="A219" s="41" t="s">
        <v>80</v>
      </c>
      <c r="B219" t="s">
        <v>168</v>
      </c>
    </row>
    <row r="220" spans="1:3" x14ac:dyDescent="0.25">
      <c r="C220" s="8" t="s">
        <v>165</v>
      </c>
    </row>
    <row r="221" spans="1:3" x14ac:dyDescent="0.25">
      <c r="B221" t="s">
        <v>185</v>
      </c>
    </row>
    <row r="222" spans="1:3" x14ac:dyDescent="0.25">
      <c r="B222" t="s">
        <v>186</v>
      </c>
    </row>
    <row r="223" spans="1:3" x14ac:dyDescent="0.25">
      <c r="B223" t="s">
        <v>187</v>
      </c>
    </row>
    <row r="224" spans="1:3" x14ac:dyDescent="0.25">
      <c r="B224" t="s">
        <v>188</v>
      </c>
    </row>
    <row r="225" spans="1:7" x14ac:dyDescent="0.25">
      <c r="B225" t="s">
        <v>189</v>
      </c>
    </row>
    <row r="226" spans="1:7" x14ac:dyDescent="0.25">
      <c r="B226" t="s">
        <v>190</v>
      </c>
    </row>
    <row r="228" spans="1:7" ht="15.75" x14ac:dyDescent="0.25">
      <c r="A228" s="40" t="s">
        <v>191</v>
      </c>
    </row>
    <row r="229" spans="1:7" ht="18.75" x14ac:dyDescent="0.3">
      <c r="A229" s="41" t="s">
        <v>79</v>
      </c>
      <c r="B229" t="s">
        <v>341</v>
      </c>
    </row>
    <row r="230" spans="1:7" x14ac:dyDescent="0.25">
      <c r="B230" t="s">
        <v>192</v>
      </c>
    </row>
    <row r="232" spans="1:7" ht="18.75" x14ac:dyDescent="0.3">
      <c r="A232" s="41" t="s">
        <v>80</v>
      </c>
      <c r="B232" t="s">
        <v>168</v>
      </c>
    </row>
    <row r="233" spans="1:7" x14ac:dyDescent="0.25">
      <c r="C233" s="8" t="s">
        <v>5</v>
      </c>
    </row>
    <row r="234" spans="1:7" x14ac:dyDescent="0.25">
      <c r="C234" s="159" t="s">
        <v>193</v>
      </c>
      <c r="D234" s="160"/>
      <c r="E234" s="160"/>
      <c r="F234" s="160"/>
      <c r="G234" s="161"/>
    </row>
    <row r="235" spans="1:7" x14ac:dyDescent="0.25">
      <c r="B235" t="s">
        <v>194</v>
      </c>
    </row>
    <row r="236" spans="1:7" x14ac:dyDescent="0.25">
      <c r="B236" t="s">
        <v>195</v>
      </c>
    </row>
    <row r="237" spans="1:7" x14ac:dyDescent="0.25">
      <c r="B237" t="s">
        <v>196</v>
      </c>
    </row>
    <row r="238" spans="1:7" x14ac:dyDescent="0.25">
      <c r="B238" t="s">
        <v>197</v>
      </c>
    </row>
    <row r="239" spans="1:7" x14ac:dyDescent="0.25">
      <c r="B239" t="s">
        <v>198</v>
      </c>
    </row>
    <row r="241" spans="1:13" ht="15.75" x14ac:dyDescent="0.25">
      <c r="A241" s="40" t="s">
        <v>205</v>
      </c>
    </row>
    <row r="242" spans="1:13" ht="18.75" x14ac:dyDescent="0.3">
      <c r="A242" s="41" t="s">
        <v>79</v>
      </c>
      <c r="B242" t="s">
        <v>206</v>
      </c>
      <c r="I242" s="70"/>
      <c r="M242" s="70"/>
    </row>
    <row r="243" spans="1:13" x14ac:dyDescent="0.25">
      <c r="B243" t="s">
        <v>207</v>
      </c>
      <c r="M243" s="71"/>
    </row>
    <row r="245" spans="1:13" ht="18.75" x14ac:dyDescent="0.3">
      <c r="A245" s="41" t="s">
        <v>80</v>
      </c>
      <c r="B245" t="s">
        <v>208</v>
      </c>
    </row>
    <row r="246" spans="1:13" x14ac:dyDescent="0.25">
      <c r="B246" t="s">
        <v>209</v>
      </c>
      <c r="C246" s="8"/>
    </row>
    <row r="247" spans="1:13" x14ac:dyDescent="0.25">
      <c r="B247" t="s">
        <v>210</v>
      </c>
    </row>
    <row r="248" spans="1:13" x14ac:dyDescent="0.25">
      <c r="B248" t="s">
        <v>211</v>
      </c>
    </row>
    <row r="249" spans="1:13" x14ac:dyDescent="0.25">
      <c r="B249" t="s">
        <v>212</v>
      </c>
    </row>
    <row r="251" spans="1:13" ht="15.75" x14ac:dyDescent="0.25">
      <c r="A251" s="40" t="s">
        <v>224</v>
      </c>
    </row>
    <row r="252" spans="1:13" ht="18.75" x14ac:dyDescent="0.3">
      <c r="A252" s="41" t="s">
        <v>79</v>
      </c>
      <c r="B252" t="s">
        <v>225</v>
      </c>
      <c r="I252" s="70"/>
      <c r="M252" s="70"/>
    </row>
    <row r="253" spans="1:13" x14ac:dyDescent="0.25">
      <c r="B253" t="s">
        <v>226</v>
      </c>
      <c r="M253" s="71"/>
    </row>
    <row r="254" spans="1:13" x14ac:dyDescent="0.25">
      <c r="B254" t="s">
        <v>227</v>
      </c>
    </row>
    <row r="256" spans="1:13" ht="18.75" x14ac:dyDescent="0.3">
      <c r="A256" s="41" t="s">
        <v>80</v>
      </c>
      <c r="B256" t="s">
        <v>228</v>
      </c>
    </row>
    <row r="257" spans="1:3" x14ac:dyDescent="0.25">
      <c r="B257" t="s">
        <v>229</v>
      </c>
      <c r="C257" s="8"/>
    </row>
    <row r="258" spans="1:3" x14ac:dyDescent="0.25">
      <c r="B258" t="s">
        <v>230</v>
      </c>
    </row>
    <row r="259" spans="1:3" x14ac:dyDescent="0.25">
      <c r="B259" t="s">
        <v>231</v>
      </c>
    </row>
    <row r="260" spans="1:3" x14ac:dyDescent="0.25">
      <c r="B260" t="s">
        <v>232</v>
      </c>
    </row>
    <row r="261" spans="1:3" x14ac:dyDescent="0.25">
      <c r="B261" t="s">
        <v>233</v>
      </c>
    </row>
    <row r="263" spans="1:3" ht="18.75" x14ac:dyDescent="0.3">
      <c r="A263" s="41" t="s">
        <v>79</v>
      </c>
      <c r="B263" t="s">
        <v>342</v>
      </c>
    </row>
    <row r="265" spans="1:3" ht="18.75" x14ac:dyDescent="0.3">
      <c r="A265" s="41" t="s">
        <v>80</v>
      </c>
      <c r="B265" t="s">
        <v>294</v>
      </c>
    </row>
    <row r="266" spans="1:3" ht="18.75" x14ac:dyDescent="0.3">
      <c r="A266" s="41"/>
    </row>
    <row r="267" spans="1:3" ht="15.75" x14ac:dyDescent="0.25">
      <c r="A267" s="40" t="s">
        <v>344</v>
      </c>
    </row>
    <row r="268" spans="1:3" ht="18.75" x14ac:dyDescent="0.3">
      <c r="A268" s="41"/>
    </row>
    <row r="269" spans="1:3" ht="18.75" x14ac:dyDescent="0.3">
      <c r="A269" s="41" t="s">
        <v>345</v>
      </c>
      <c r="B269" t="s">
        <v>346</v>
      </c>
    </row>
    <row r="270" spans="1:3" ht="18.75" x14ac:dyDescent="0.3">
      <c r="A270" s="41"/>
    </row>
    <row r="271" spans="1:3" ht="18.75" x14ac:dyDescent="0.3">
      <c r="A271" s="41" t="s">
        <v>80</v>
      </c>
      <c r="B271" t="s">
        <v>347</v>
      </c>
    </row>
    <row r="272" spans="1:3" ht="18.75" x14ac:dyDescent="0.3">
      <c r="A272" s="41"/>
      <c r="B272" t="s">
        <v>348</v>
      </c>
    </row>
    <row r="273" spans="1:13" ht="18.75" x14ac:dyDescent="0.3">
      <c r="A273" s="41"/>
      <c r="B273" t="s">
        <v>352</v>
      </c>
    </row>
    <row r="274" spans="1:13" ht="18.75" x14ac:dyDescent="0.3">
      <c r="A274" s="41"/>
      <c r="B274" t="s">
        <v>349</v>
      </c>
    </row>
    <row r="275" spans="1:13" ht="18.75" x14ac:dyDescent="0.3">
      <c r="A275" s="41"/>
      <c r="B275" t="s">
        <v>350</v>
      </c>
    </row>
    <row r="276" spans="1:13" ht="18.75" x14ac:dyDescent="0.3">
      <c r="A276" s="41"/>
      <c r="B276" t="s">
        <v>351</v>
      </c>
    </row>
    <row r="277" spans="1:13" ht="18.75" x14ac:dyDescent="0.3">
      <c r="A277" s="41"/>
    </row>
    <row r="278" spans="1:13" ht="15.75" x14ac:dyDescent="0.25">
      <c r="A278" s="40" t="s">
        <v>237</v>
      </c>
    </row>
    <row r="279" spans="1:13" ht="18.75" x14ac:dyDescent="0.3">
      <c r="A279" s="41" t="s">
        <v>79</v>
      </c>
      <c r="B279" t="s">
        <v>239</v>
      </c>
      <c r="I279" s="70"/>
      <c r="M279" s="70"/>
    </row>
    <row r="280" spans="1:13" x14ac:dyDescent="0.25">
      <c r="B280" t="s">
        <v>240</v>
      </c>
      <c r="M280" s="71"/>
    </row>
    <row r="282" spans="1:13" ht="18.75" x14ac:dyDescent="0.3">
      <c r="A282" s="41" t="s">
        <v>80</v>
      </c>
      <c r="B282" t="s">
        <v>241</v>
      </c>
    </row>
    <row r="283" spans="1:13" x14ac:dyDescent="0.25">
      <c r="B283" s="81" t="s">
        <v>242</v>
      </c>
      <c r="C283" s="8"/>
    </row>
    <row r="285" spans="1:13" ht="15.75" x14ac:dyDescent="0.25">
      <c r="A285" s="40" t="s">
        <v>323</v>
      </c>
    </row>
    <row r="286" spans="1:13" ht="18.75" x14ac:dyDescent="0.3">
      <c r="A286" s="41" t="s">
        <v>79</v>
      </c>
      <c r="B286" t="s">
        <v>324</v>
      </c>
      <c r="I286" s="70"/>
      <c r="M286" s="70"/>
    </row>
    <row r="287" spans="1:13" x14ac:dyDescent="0.25">
      <c r="B287" t="s">
        <v>325</v>
      </c>
      <c r="M287" s="71"/>
    </row>
    <row r="289" spans="1:2" ht="18.75" x14ac:dyDescent="0.3">
      <c r="A289" s="41" t="s">
        <v>80</v>
      </c>
      <c r="B289" t="s">
        <v>326</v>
      </c>
    </row>
    <row r="290" spans="1:2" x14ac:dyDescent="0.25">
      <c r="B290" t="s">
        <v>327</v>
      </c>
    </row>
  </sheetData>
  <mergeCells count="1">
    <mergeCell ref="C234:G234"/>
  </mergeCells>
  <hyperlinks>
    <hyperlink ref="B283" r:id="rId1" xr:uid="{EE5BDBE5-B276-469A-86F3-AE4302335263}"/>
  </hyperlinks>
  <pageMargins left="0.7" right="0.7" top="0.75" bottom="0.75" header="0.3" footer="0.3"/>
  <pageSetup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
  <sheetViews>
    <sheetView showGridLines="0" workbookViewId="0">
      <selection activeCell="B18" sqref="B18"/>
    </sheetView>
  </sheetViews>
  <sheetFormatPr defaultRowHeight="15" x14ac:dyDescent="0.25"/>
  <cols>
    <col min="1" max="1" width="21.7109375" customWidth="1"/>
    <col min="2" max="2" width="79.42578125" bestFit="1" customWidth="1"/>
  </cols>
  <sheetData>
    <row r="1" spans="1:2" ht="21" x14ac:dyDescent="0.35">
      <c r="A1" s="64" t="s">
        <v>201</v>
      </c>
      <c r="B1" s="64" t="s">
        <v>202</v>
      </c>
    </row>
    <row r="2" spans="1:2" x14ac:dyDescent="0.25">
      <c r="A2" s="65" t="s">
        <v>251</v>
      </c>
      <c r="B2" s="66" t="s">
        <v>243</v>
      </c>
    </row>
    <row r="3" spans="1:2" x14ac:dyDescent="0.25">
      <c r="A3" s="65"/>
      <c r="B3" s="66" t="s">
        <v>244</v>
      </c>
    </row>
    <row r="4" spans="1:2" x14ac:dyDescent="0.25">
      <c r="A4" s="42"/>
      <c r="B4" s="67" t="s">
        <v>245</v>
      </c>
    </row>
    <row r="5" spans="1:2" x14ac:dyDescent="0.25">
      <c r="A5" s="42"/>
      <c r="B5" s="67" t="s">
        <v>252</v>
      </c>
    </row>
    <row r="6" spans="1:2" x14ac:dyDescent="0.25">
      <c r="A6" s="42"/>
      <c r="B6" s="67" t="s">
        <v>253</v>
      </c>
    </row>
    <row r="7" spans="1:2" x14ac:dyDescent="0.25">
      <c r="A7" s="42"/>
      <c r="B7" s="67"/>
    </row>
    <row r="8" spans="1:2" x14ac:dyDescent="0.25">
      <c r="A8" s="42" t="s">
        <v>271</v>
      </c>
      <c r="B8" s="67" t="s">
        <v>258</v>
      </c>
    </row>
    <row r="9" spans="1:2" x14ac:dyDescent="0.25">
      <c r="A9" s="42"/>
      <c r="B9" s="67" t="s">
        <v>311</v>
      </c>
    </row>
    <row r="10" spans="1:2" x14ac:dyDescent="0.25">
      <c r="A10" s="42"/>
      <c r="B10" s="67" t="s">
        <v>259</v>
      </c>
    </row>
    <row r="11" spans="1:2" x14ac:dyDescent="0.25">
      <c r="A11" s="11"/>
      <c r="B11" s="4"/>
    </row>
    <row r="12" spans="1:2" x14ac:dyDescent="0.25">
      <c r="A12" s="11"/>
      <c r="B12" s="4"/>
    </row>
    <row r="13" spans="1:2" x14ac:dyDescent="0.25">
      <c r="A13" s="11" t="s">
        <v>307</v>
      </c>
      <c r="B13" s="4" t="s">
        <v>308</v>
      </c>
    </row>
    <row r="14" spans="1:2" x14ac:dyDescent="0.25">
      <c r="A14" s="11"/>
      <c r="B14" s="4" t="s">
        <v>309</v>
      </c>
    </row>
    <row r="15" spans="1:2" x14ac:dyDescent="0.25">
      <c r="A15" s="4"/>
      <c r="B15" s="4" t="s">
        <v>310</v>
      </c>
    </row>
    <row r="16" spans="1:2" x14ac:dyDescent="0.25">
      <c r="A16" s="4"/>
      <c r="B16" s="4" t="s">
        <v>312</v>
      </c>
    </row>
    <row r="17" spans="1:2" x14ac:dyDescent="0.25">
      <c r="A17" s="4"/>
      <c r="B17" s="4" t="s">
        <v>313</v>
      </c>
    </row>
    <row r="18" spans="1:2" x14ac:dyDescent="0.25">
      <c r="A18" s="4"/>
      <c r="B18" s="4" t="s">
        <v>314</v>
      </c>
    </row>
    <row r="19" spans="1:2" x14ac:dyDescent="0.25">
      <c r="A19" s="4"/>
      <c r="B19" s="4" t="s">
        <v>315</v>
      </c>
    </row>
    <row r="20" spans="1:2" x14ac:dyDescent="0.25">
      <c r="A20" s="4"/>
      <c r="B20" s="4"/>
    </row>
    <row r="21" spans="1:2" x14ac:dyDescent="0.25">
      <c r="A21" s="4"/>
      <c r="B21" s="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Spark of Excellence</vt:lpstr>
      <vt:lpstr>Guidlines</vt:lpstr>
      <vt:lpstr>Revision Log</vt:lpstr>
    </vt:vector>
  </TitlesOfParts>
  <Company>AT&amp;T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FOSTER, JAY W</dc:creator>
  <cp:lastModifiedBy>MAYFIELD, CHRISTY L</cp:lastModifiedBy>
  <cp:lastPrinted>2016-02-10T22:21:42Z</cp:lastPrinted>
  <dcterms:created xsi:type="dcterms:W3CDTF">2016-02-05T03:01:27Z</dcterms:created>
  <dcterms:modified xsi:type="dcterms:W3CDTF">2021-02-19T17:18:39Z</dcterms:modified>
</cp:coreProperties>
</file>