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fceb1bdc3aa6df7a/Documents/Pioneers/Awards/2025 Website Updates/"/>
    </mc:Choice>
  </mc:AlternateContent>
  <xr:revisionPtr revIDLastSave="13" documentId="8_{30CF12A0-2EAB-40AD-AF7A-BA6F061280C6}" xr6:coauthVersionLast="47" xr6:coauthVersionMax="47" xr10:uidLastSave="{268625C7-607B-4B66-A83A-EEC2AC587B52}"/>
  <bookViews>
    <workbookView xWindow="22932" yWindow="-108" windowWidth="23256" windowHeight="13176" xr2:uid="{00000000-000D-0000-FFFF-FFFF00000000}"/>
  </bookViews>
  <sheets>
    <sheet name="Spark of Excellence" sheetId="1" r:id="rId1"/>
    <sheet name="Guidelines" sheetId="2" r:id="rId2"/>
    <sheet name="Revision Log"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2" i="2" l="1"/>
  <c r="G113"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34" i="2"/>
  <c r="K140" i="1"/>
  <c r="E113" i="2"/>
  <c r="F113" i="2" l="1"/>
  <c r="I134" i="2"/>
  <c r="M24" i="1" l="1"/>
  <c r="M111" i="1"/>
  <c r="M140" i="1" s="1"/>
  <c r="I135" i="2"/>
  <c r="I136" i="2"/>
  <c r="I137" i="2"/>
  <c r="I140" i="2"/>
  <c r="I143" i="2"/>
  <c r="I144" i="2"/>
  <c r="I145" i="2"/>
  <c r="I148" i="2"/>
  <c r="I151" i="2"/>
  <c r="I152" i="2"/>
  <c r="I155" i="2"/>
  <c r="I158" i="2"/>
  <c r="I159" i="2"/>
  <c r="I138" i="2"/>
  <c r="I139" i="2"/>
  <c r="I141" i="2"/>
  <c r="I142" i="2"/>
  <c r="I146" i="2"/>
  <c r="I147" i="2"/>
  <c r="I149" i="2"/>
  <c r="I150" i="2"/>
  <c r="I153" i="2"/>
  <c r="I154" i="2"/>
  <c r="I156" i="2"/>
  <c r="I157" i="2"/>
  <c r="I160" i="2"/>
  <c r="I161" i="2"/>
  <c r="K45" i="1"/>
  <c r="K24" i="1"/>
  <c r="K96" i="1" l="1"/>
  <c r="M96" i="1" l="1"/>
  <c r="I42" i="1" l="1"/>
  <c r="M42" i="1" s="1"/>
  <c r="M45" i="1" s="1"/>
  <c r="M7" i="1" l="1"/>
</calcChain>
</file>

<file path=xl/sharedStrings.xml><?xml version="1.0" encoding="utf-8"?>
<sst xmlns="http://schemas.openxmlformats.org/spreadsheetml/2006/main" count="483" uniqueCount="341">
  <si>
    <r>
      <t xml:space="preserve">Submit the SPARK to:       </t>
    </r>
    <r>
      <rPr>
        <u/>
        <sz val="12"/>
        <color rgb="FF0066FF"/>
        <rFont val="Verdana Pro Black"/>
        <family val="2"/>
      </rPr>
      <t>SOE@attpioneers.onmicrosoft.com</t>
    </r>
    <r>
      <rPr>
        <sz val="12"/>
        <color theme="1"/>
        <rFont val="Verdana Pro Black"/>
        <family val="2"/>
      </rPr>
      <t xml:space="preserve"> </t>
    </r>
  </si>
  <si>
    <t>Grand Point Total:</t>
  </si>
  <si>
    <t>Legend</t>
  </si>
  <si>
    <t>Honorable Mention</t>
  </si>
  <si>
    <t>Bronze</t>
  </si>
  <si>
    <t>Silver</t>
  </si>
  <si>
    <t>Gold</t>
  </si>
  <si>
    <t>70-79</t>
  </si>
  <si>
    <t>80-94</t>
  </si>
  <si>
    <t>95-104</t>
  </si>
  <si>
    <t>105+</t>
  </si>
  <si>
    <t>Section 1</t>
  </si>
  <si>
    <t>Supporting our Communities through Projects</t>
  </si>
  <si>
    <t>Chapter's Choice Projects - Complete 5 Projects</t>
  </si>
  <si>
    <t>Project</t>
  </si>
  <si>
    <t>Date</t>
  </si>
  <si>
    <t>Potential Points</t>
  </si>
  <si>
    <t>Earned Points</t>
  </si>
  <si>
    <t>1 Pioneer Led Project that benefits 100+ individuals in the community</t>
  </si>
  <si>
    <t>2 Pioneer Led Projects that benefits 50+ individuals in the community</t>
  </si>
  <si>
    <t>2 Pioneer Led Projects that benefits 25+ individuals in the community</t>
  </si>
  <si>
    <t>New Projects (never been done before)</t>
  </si>
  <si>
    <t>Provide the name and date of at least 4 projects</t>
  </si>
  <si>
    <t>Total:  Supporting our Communities through Projects</t>
  </si>
  <si>
    <t>Section 2</t>
  </si>
  <si>
    <t>Having an Engaged Pioneer Base</t>
  </si>
  <si>
    <t>Projects with significant Pioneer/Volunteer Support</t>
  </si>
  <si>
    <t>1 Pioneer Led Project with 100+ Volunteers
(Regular Members, Life Members, Partners*, and Others)</t>
  </si>
  <si>
    <t>2 Pioneer Led Projects with 50+ Volunteers
(Regular Members, Life Members, Partners* and Others)</t>
  </si>
  <si>
    <t>2 Pioneer Led Projects with 25+ Volunteers
(Regular Members, Life Members, Partners* and AT&amp;T employees)</t>
  </si>
  <si>
    <r>
      <t xml:space="preserve">1 Pioneer Led Project with 5+ Pioneers that includes 1 AT&amp;T Retail Store 
</t>
    </r>
    <r>
      <rPr>
        <i/>
        <sz val="11"/>
        <color theme="1"/>
        <rFont val="Calibri"/>
        <family val="2"/>
        <scheme val="minor"/>
      </rPr>
      <t>(Regular Members, Life Members, Partners* and AT&amp;T employees)</t>
    </r>
  </si>
  <si>
    <t>*Partners include Friends &amp; Family</t>
  </si>
  <si>
    <t>Volunteer Hours Per Member</t>
  </si>
  <si>
    <t>Hours Per Member Goal*</t>
  </si>
  <si>
    <t>Hours Per Member Actuals</t>
  </si>
  <si>
    <t>*see Guidelines</t>
  </si>
  <si>
    <t>Total:  Having an Engaged Pioneer Base</t>
  </si>
  <si>
    <t>Section 3</t>
  </si>
  <si>
    <t>Supporting and Growing a Healthy Pioneer Culture</t>
  </si>
  <si>
    <t>Recruit New Members</t>
  </si>
  <si>
    <t xml:space="preserve"> Chapter's New Member Actuals </t>
  </si>
  <si>
    <t>Have 3 Projects led by a New Project Leader</t>
  </si>
  <si>
    <t>Name, Project</t>
  </si>
  <si>
    <t>Fundraising Event</t>
  </si>
  <si>
    <t>Identify Chapter/Council/Club overseeing 2 fundraising events benefiting the Chapter/Council/Club Pioneers.</t>
  </si>
  <si>
    <t>Ensure Compliance</t>
  </si>
  <si>
    <t>Category</t>
  </si>
  <si>
    <t>Done</t>
  </si>
  <si>
    <t>Compliance with Pioneer Financial Policy &amp; Procedures including Fundraising Expense, Projects and Programs and Reserve Balance (quarterly and year end report provided to chapters by PAC).</t>
  </si>
  <si>
    <r>
      <t xml:space="preserve">Submit Signature Form to PAC by </t>
    </r>
    <r>
      <rPr>
        <b/>
        <sz val="11"/>
        <color theme="1"/>
        <rFont val="Calibri"/>
        <family val="2"/>
        <scheme val="minor"/>
      </rPr>
      <t xml:space="preserve">January 31st </t>
    </r>
  </si>
  <si>
    <t>Engage AT&amp;T Leadership</t>
  </si>
  <si>
    <t>Manager, Title, Project</t>
  </si>
  <si>
    <t>Projects that had active involvement by local AT&amp;T Management – 3rd line &amp; above. Provide the project name, date, manager’s name and title.</t>
  </si>
  <si>
    <t>Name, Position</t>
  </si>
  <si>
    <t>Hold at least 4 Chapter Meetings per Year</t>
  </si>
  <si>
    <t>Meeting</t>
  </si>
  <si>
    <t>Minutes must be submitted to the PAC Associate.  Indicate the meeting and date.  Points awarded once the fourth meeting is held.</t>
  </si>
  <si>
    <t>Have a Recognition Program within the Chapter</t>
  </si>
  <si>
    <t>Recognition Method</t>
  </si>
  <si>
    <t>Chapter's choice on method to recognize</t>
  </si>
  <si>
    <t>Communicate with Pioneers Members Quarterly</t>
  </si>
  <si>
    <t>Message to Membership</t>
  </si>
  <si>
    <t>Each Quarter the Chapter should have a Pioneer message delivered to the membership from either the Chapter President or a Club/Council President.  Newsletters, Email-Blasts are examples.</t>
  </si>
  <si>
    <t>Q1:</t>
  </si>
  <si>
    <t>Q2:</t>
  </si>
  <si>
    <t>Q4:</t>
  </si>
  <si>
    <t>Total:  Supporting and Growing a Healthy Pioneer Culture</t>
  </si>
  <si>
    <t>Section 4</t>
  </si>
  <si>
    <t>Supporting our Pioneer Initiatives and AT&amp;T Corporate Initiatives</t>
  </si>
  <si>
    <t>Participation in National Projects</t>
  </si>
  <si>
    <t>Initiative</t>
  </si>
  <si>
    <t>Describe the project activity</t>
  </si>
  <si>
    <t>Earn points for participating in any of the five categories. Pay attention to the point tiers per project, earn higher pts for higher levels of participation, earn 1pt for lower level of participation.
Maximum of 10 points, earned in any combination among the four projects.</t>
  </si>
  <si>
    <t>Digital Divide/Connected Learning Initiatives Project</t>
  </si>
  <si>
    <t xml:space="preserve"> 1 or 2</t>
  </si>
  <si>
    <t>2pts Earned:  3 or more events;  1pt Earned: 1 or 2 events</t>
  </si>
  <si>
    <r>
      <t xml:space="preserve">Received Community Engagement Grant </t>
    </r>
    <r>
      <rPr>
        <b/>
        <sz val="8"/>
        <color theme="1"/>
        <rFont val="Calibri"/>
        <family val="2"/>
        <scheme val="minor"/>
      </rPr>
      <t>(Data confirmed by Community Engagement)</t>
    </r>
  </si>
  <si>
    <t xml:space="preserve"> 1, 2, 3, 4</t>
  </si>
  <si>
    <t>Max 4pts Earned: 1 point for each Grant earned/received (does not include Pioneer Grants)</t>
  </si>
  <si>
    <t>Environmental Stewardship or Emergency Disaster Relief Project</t>
  </si>
  <si>
    <t>subtotal (max of 10 pts)</t>
  </si>
  <si>
    <t>Pioneer Projects completed at the request of AT&amp;T</t>
  </si>
  <si>
    <t>Project, Requesting AT&amp;T Entity</t>
  </si>
  <si>
    <t>Local projects Pioneers completed at the request of AT&amp;T (public affairs/external relations, foundation, business units)</t>
  </si>
  <si>
    <t>Traditional Media Mentions</t>
  </si>
  <si>
    <t>Media, Project</t>
  </si>
  <si>
    <t>Media mention (i.e. Television, Radio, Newspaper, AT&amp;T News Now, AT&amp;T Insider or Outside Organization (Website, Electronic or Newsletter Publication). Only list 1 traditional mention per project – multiple mentions for the same project DO NOT count.  Provide the project name, date and identification of media.</t>
  </si>
  <si>
    <t>Social Media Post</t>
  </si>
  <si>
    <t>Social Media Posts (i.e. Facebook, X, LinkedIn, Snapchat, Website, Instagram, etc. or Outside Organization social media account. Only list 1 social mention per project – multiple mentions for the same project DO NOT count.  Provide the project name, date and identification of social media.</t>
  </si>
  <si>
    <t>Social Media Presence</t>
  </si>
  <si>
    <t>Increase the number of followers on a platform by 25% (i.e. Facebook, Twitter, Snapchat, Parlor, Instagram, etc.) Include details…Beginning Number plus Current Number</t>
  </si>
  <si>
    <t>2 Projects - Get 50 LIKES to a posted project</t>
  </si>
  <si>
    <t>2 Projects - Share, repost, retweet, etc. a project 5 times on Social Media platform i.e.. Twitter, Facebook, etc.</t>
  </si>
  <si>
    <t>Total:  Supporting our Pioneer Initiatives and AT&amp;T Corporate Initiatives</t>
  </si>
  <si>
    <t>Guidelines, Q&amp;A</t>
  </si>
  <si>
    <t>Pioneer Led</t>
  </si>
  <si>
    <t xml:space="preserve">Q: </t>
  </si>
  <si>
    <t>In the sections named "Supporting our Communities through Projects" &amp; "Having an Engaged Pioneer Base", it references Pioneer Led,</t>
  </si>
  <si>
    <t>why was that added?</t>
  </si>
  <si>
    <t>A:</t>
  </si>
  <si>
    <t>For clarification --- For example, if you have a project placing a wreath at a soldier's grave site for Wreaths across America, but your Pioneer group only had 5 participants, you cannot count this as a project with</t>
  </si>
  <si>
    <t xml:space="preserve">100+ volunteers. You cannot count all of Wreaths Across American volunteers, this is their national project and not your national project. Your Pioneer led project had 5 volunteers. In thinking of that same project, </t>
  </si>
  <si>
    <t>if your group of 5 laid 25 wreaths, then you could count it as a project that benefitted 25+ individuals in the community. You cannot count everyone who benefitted from Wreaths Across America.</t>
  </si>
  <si>
    <t>Furthermore, if ABC organization asked for your participation, the overall project belongs to them so the overall credit belongs to them, not the Pioneers. The Pioneer portion of the project is Pioneer led and that is what you can take credit for.</t>
  </si>
  <si>
    <r>
      <rPr>
        <b/>
        <sz val="11"/>
        <color theme="1"/>
        <rFont val="Calibri"/>
        <family val="2"/>
        <scheme val="minor"/>
      </rPr>
      <t>EXAMPLES #1:</t>
    </r>
    <r>
      <rPr>
        <sz val="11"/>
        <color theme="1"/>
        <rFont val="Calibri"/>
        <family val="2"/>
        <scheme val="minor"/>
      </rPr>
      <t xml:space="preserve"> ABC organization is hosting a carnival, and the Pioneers are running a dunking booth at the carnival. How many people volunteered for the dunking booth is the number of volunteers you would count, </t>
    </r>
  </si>
  <si>
    <t>and how many people benefitted in the community could be overall number from the whole carnival (that would be your best estimate in this example).</t>
  </si>
  <si>
    <r>
      <rPr>
        <b/>
        <sz val="11"/>
        <color theme="1"/>
        <rFont val="Calibri"/>
        <family val="2"/>
        <scheme val="minor"/>
      </rPr>
      <t xml:space="preserve">EXAMPLES #2: </t>
    </r>
    <r>
      <rPr>
        <sz val="11"/>
        <color theme="1"/>
        <rFont val="Calibri"/>
        <family val="2"/>
        <scheme val="minor"/>
      </rPr>
      <t>Pioneers are hosting a beach clean-up and ask ABC organization to help load trash bags and deliver them to the landfill. This is a Pioneer led project, you may count all volunteers and all who benefitted.</t>
    </r>
  </si>
  <si>
    <t>Same Project, Multiple Project-Completion Sections</t>
  </si>
  <si>
    <t>There are four questions that speak to "completing a project", can we count</t>
  </si>
  <si>
    <t>the same project amongst those four questions?</t>
  </si>
  <si>
    <t>The four questions that cover project completion are:</t>
  </si>
  <si>
    <t xml:space="preserve">You cannot reuse the same project for the Chapter's Choice, Participation in </t>
  </si>
  <si>
    <t>National Projects, or Pioneer Projects completed at the request of AT&amp;T.  Those</t>
  </si>
  <si>
    <t xml:space="preserve">15 rows need to represent 15 unique projects.  However, it is acceptable to </t>
  </si>
  <si>
    <t>take points for "New Project (Never been done before)" even if the project</t>
  </si>
  <si>
    <t xml:space="preserve">is shown in the other three questions. </t>
  </si>
  <si>
    <t>Same Project, Multiple Project-Characteristics Sections</t>
  </si>
  <si>
    <t>There are several questions that pertain to project characteristics, is it acceptable</t>
  </si>
  <si>
    <t>to count points for the exact same project amongst these characteristic questions?</t>
  </si>
  <si>
    <t>The six questions that cover project characteristics are:</t>
  </si>
  <si>
    <t>Have 4 Projects led by a New Project Leader</t>
  </si>
  <si>
    <t>Engage in Partnerships with other Groups</t>
  </si>
  <si>
    <t>Media Mentions</t>
  </si>
  <si>
    <t>Project Participation by a Community Leader</t>
  </si>
  <si>
    <t>It is completely acceptable to use any project multiple times within these</t>
  </si>
  <si>
    <t>characteristics questions (as applicable).  It is also acceptable, and anticipated,</t>
  </si>
  <si>
    <t>that points will be earned under the project completion question as well as</t>
  </si>
  <si>
    <t>the project characteristic question(s).</t>
  </si>
  <si>
    <t>For example:  If you are working a National Pioneer project Cell Phones for Soldiers</t>
  </si>
  <si>
    <t xml:space="preserve">for the very first time, and you have a 3rd Level participate, and get a media mention, </t>
  </si>
  <si>
    <t xml:space="preserve">you should take points under…..New Project, Participation in National Projects, </t>
  </si>
  <si>
    <t xml:space="preserve">Engage AT&amp;T Leadership, and Media Mention. </t>
  </si>
  <si>
    <t>Entity completing the project</t>
  </si>
  <si>
    <t>To get credit for a project in any of the four project completion questions, does</t>
  </si>
  <si>
    <t>it have to be the Chapter hosting the project, or can a Club or Council or Chapter</t>
  </si>
  <si>
    <t>run the project.</t>
  </si>
  <si>
    <t>The project can be run by any entity under the Chapter's oversight.  It can be the</t>
  </si>
  <si>
    <t>Chapter, a Club, or a Council, or any combination of the three.  The main point is that</t>
  </si>
  <si>
    <t>the project was conducted within the Chapter.</t>
  </si>
  <si>
    <r>
      <t xml:space="preserve">Points for New Members - </t>
    </r>
    <r>
      <rPr>
        <b/>
        <sz val="12"/>
        <color rgb="FFFF0000"/>
        <rFont val="Calibri"/>
        <family val="2"/>
        <scheme val="minor"/>
      </rPr>
      <t>this section is completed by the Awards Team</t>
    </r>
  </si>
  <si>
    <t>How are the points for new members calculated?</t>
  </si>
  <si>
    <t>10% of goal = 1 point
20% of goal = 2 points
30% of goal = 3 points
40% of goal = 4 points
50% of goal = 5 points
60% of goal = 6 points
70% of goal = 7 points
80% of goal = 8 points
90% of goal = 9 points
100% of goal = 10 points
Over 100% of goal = 11 points
Calculations will be whole numbers i.e. say your goal is 15, 10% is 2.3, 
therefore, you will actually need 3 people in order to get credit for 10%.</t>
  </si>
  <si>
    <r>
      <t xml:space="preserve">New Member Goals - </t>
    </r>
    <r>
      <rPr>
        <b/>
        <sz val="12"/>
        <color rgb="FFFF0000"/>
        <rFont val="Calibri"/>
        <family val="2"/>
        <scheme val="minor"/>
      </rPr>
      <t>this sections is completed by the Awards Team</t>
    </r>
  </si>
  <si>
    <t>How were the new member goals established?</t>
  </si>
  <si>
    <t>Goal for 2023</t>
  </si>
  <si>
    <t>Goal for 2022</t>
  </si>
  <si>
    <t>Alabama #34</t>
  </si>
  <si>
    <t>Arkansas #52</t>
  </si>
  <si>
    <t>De Anza #68</t>
  </si>
  <si>
    <t>Florida #39</t>
  </si>
  <si>
    <t>Georgia #124</t>
  </si>
  <si>
    <t>Golden Bear #29</t>
  </si>
  <si>
    <t>Golden Gate #138</t>
  </si>
  <si>
    <t>Illinois #1</t>
  </si>
  <si>
    <t>Indiana #16</t>
  </si>
  <si>
    <t>Kansas #62</t>
  </si>
  <si>
    <t>Kentucky #32</t>
  </si>
  <si>
    <t>Louisiana #24</t>
  </si>
  <si>
    <t>Michigan #10</t>
  </si>
  <si>
    <t>Mid Atlantic #126</t>
  </si>
  <si>
    <t>Mississippi #36</t>
  </si>
  <si>
    <t>Missouri #11</t>
  </si>
  <si>
    <t>Mountain Plains #141</t>
  </si>
  <si>
    <t>New Jersey #139</t>
  </si>
  <si>
    <t>Northeast #125</t>
  </si>
  <si>
    <t>Ohio #2</t>
  </si>
  <si>
    <t>Oklahoma #41</t>
  </si>
  <si>
    <t>Pacific #140</t>
  </si>
  <si>
    <t>Silver State #101</t>
  </si>
  <si>
    <t>South Carolina #61</t>
  </si>
  <si>
    <t>South Texas #64</t>
  </si>
  <si>
    <t>Texas Pride #22</t>
  </si>
  <si>
    <t>Wisconsin #4</t>
  </si>
  <si>
    <t>TOTAL</t>
  </si>
  <si>
    <t>Points for Volunteer Hours</t>
  </si>
  <si>
    <t>How are the points for volunteer hours calculated?</t>
  </si>
  <si>
    <t>The formula for calculating volunteer hours points are as follows:</t>
  </si>
  <si>
    <t>(Hours per Member Actuals / Hours per Member Goal) * 7 points</t>
  </si>
  <si>
    <t xml:space="preserve">In essence, this reflects the % achieved of your goal.  Partial credit is being given </t>
  </si>
  <si>
    <t>by using the % achieved method.</t>
  </si>
  <si>
    <t>Bonus Points:</t>
  </si>
  <si>
    <t>As Chapters exceed their goal, it is acceptable to exceed the 7 points.  The same</t>
  </si>
  <si>
    <t xml:space="preserve">% achieved formula applies, with the maximum points given being 10 points, </t>
  </si>
  <si>
    <t>reflecting a 200% achievement of the goal.</t>
  </si>
  <si>
    <t>Hours Per Member Goal</t>
  </si>
  <si>
    <t>How were the Hours per Member goals established?</t>
  </si>
  <si>
    <t>Chapter</t>
  </si>
  <si>
    <t>Total All Member Types 2024</t>
  </si>
  <si>
    <t>Hours Base</t>
  </si>
  <si>
    <t>Hours for 2022</t>
  </si>
  <si>
    <t>Hours per Member Goal for 2024</t>
  </si>
  <si>
    <t>Benefactors of our Projects</t>
  </si>
  <si>
    <t>This question asks us to work projects, that benefit certain</t>
  </si>
  <si>
    <t>quantities of individuals.  Please explain.</t>
  </si>
  <si>
    <t>The question being referred to is:</t>
  </si>
  <si>
    <t>As Pioneers, we want to encourage projects that have a wide-scale benefit to the</t>
  </si>
  <si>
    <t xml:space="preserve">community.  The purpose of this question is to encourage Projects to be run that </t>
  </si>
  <si>
    <t>impact large numbers of people.  You see that we allocate points for projects</t>
  </si>
  <si>
    <t>that benefit 100, 50, or 25 (or more) people from your community.  Your project</t>
  </si>
  <si>
    <t>lead will be the judge on how many people benefited from the project.</t>
  </si>
  <si>
    <t>Reference to the quantity of people working our projects</t>
  </si>
  <si>
    <t>This question refers to the number of people that work the project.</t>
  </si>
  <si>
    <t>Please explain.</t>
  </si>
  <si>
    <t>As Pioneers, it further supports a healthy Pioneer culture when you have several</t>
  </si>
  <si>
    <t xml:space="preserve">Pioneers working projects.  We wanted to encourage that type of behavior.  </t>
  </si>
  <si>
    <t>There are two somewhat distinct "volunteer counts" that exist within the question.</t>
  </si>
  <si>
    <t>First, for the 100+ Volunteers question, you can count everyone involved.</t>
  </si>
  <si>
    <t>This means that you can count the Pioneers, Life Members, Partners, and every participant</t>
  </si>
  <si>
    <t>from a partnering organization.  For the 50 and 25+ questions, we remove the volunteers</t>
  </si>
  <si>
    <t>that are from the partnering organization, and ask you to reach the quantity by counting</t>
  </si>
  <si>
    <t>Pioneers, Life Members, and Partners.  Each style of question was purposely crafted</t>
  </si>
  <si>
    <t xml:space="preserve">to encourage both a mixture of traditional Pioneers and to also acknowledge the </t>
  </si>
  <si>
    <t>involvement of partnering organizations.</t>
  </si>
  <si>
    <t>Quantity of Chapter meetings</t>
  </si>
  <si>
    <t>This question refers to the number of Chapter meetings per year.</t>
  </si>
  <si>
    <t xml:space="preserve">A healthy Chapter needs to have frequent communications, strategy sessions, </t>
  </si>
  <si>
    <t>and project coordination - to a large degree, many of these elements are developed</t>
  </si>
  <si>
    <t>during Chapter meetings.  This question asks Chapters to gather together at least</t>
  </si>
  <si>
    <t>four times per year.  These meetings can be either face to face, or via conference call.</t>
  </si>
  <si>
    <t>In addition to hosting the meeting, it is important (and required for points) to submit</t>
  </si>
  <si>
    <t>your minutes to the PAC.</t>
  </si>
  <si>
    <t>What constitutes a "community"</t>
  </si>
  <si>
    <t>This question asks us to work projects that benefits individuals</t>
  </si>
  <si>
    <t>in the community.  What is the definition of a community.</t>
  </si>
  <si>
    <t>…Project that benefits...individuals in the community</t>
  </si>
  <si>
    <t>A community can consist of any area up to the size of the Chapter's turf.  Sometimes</t>
  </si>
  <si>
    <t>a community will simply mean a town, other times it may represent a whole state, and</t>
  </si>
  <si>
    <t>in other cases it could represent the entire geography of the Chapter.  The point is that</t>
  </si>
  <si>
    <t>the Chapter has the flexibility to have a wide and far-reaching project that effects</t>
  </si>
  <si>
    <t>individuals across their entire turf.</t>
  </si>
  <si>
    <t>New Board Members</t>
  </si>
  <si>
    <t xml:space="preserve">There are points awarded for "new board member", can that represent any type of </t>
  </si>
  <si>
    <t>board member (elected or assigned)?</t>
  </si>
  <si>
    <t>The spirit of this topic is more about having a fresh set of eyes each year to support</t>
  </si>
  <si>
    <t>Pioneer strategy, rather than having an actual elected member.  With that said,</t>
  </si>
  <si>
    <t>Fundraising Questions</t>
  </si>
  <si>
    <t>There are two questions that speak to fundraising:  one asks for 3 fundraisers to support</t>
  </si>
  <si>
    <t>Chapter/Council/Club, the other asks that we support the Disaster Fund.  Can the</t>
  </si>
  <si>
    <t>Disaster Fund fundraiser count as one of the 3?</t>
  </si>
  <si>
    <t>No.  The sprit of the 3 fundraisers was to raise and keep monies locally for local Pioneering.</t>
  </si>
  <si>
    <t>The National Disaster Fund question is geared towards conducting a local fundraiser</t>
  </si>
  <si>
    <t>but sending the monies outside the local area.  We would like the Chapter/Club/Council</t>
  </si>
  <si>
    <t xml:space="preserve">to conduct at least 3 fundraisers for their own local monies. </t>
  </si>
  <si>
    <t xml:space="preserve">Also, the distribution of the National Disaster Recover Fund monies to your local area does not </t>
  </si>
  <si>
    <t>qualify the National fundraiser as a local fundraiser.</t>
  </si>
  <si>
    <t>Is asking for monetary donations or crowd sourcing considered fundraising?</t>
  </si>
  <si>
    <t>Yes</t>
  </si>
  <si>
    <t xml:space="preserve">AT&amp;T Corporate Initiatives </t>
  </si>
  <si>
    <t>Q:</t>
  </si>
  <si>
    <t>What are these type of projects listed?</t>
  </si>
  <si>
    <t>These project speak to the priorities of the company. We are are engaging in these projects to support the company.</t>
  </si>
  <si>
    <t>Community Engagement Grants are focused on these project types as well.</t>
  </si>
  <si>
    <t xml:space="preserve">Social Media </t>
  </si>
  <si>
    <t>There are two sections about Social Media: Social Media Post and Social Media Presence</t>
  </si>
  <si>
    <t>How do I document?</t>
  </si>
  <si>
    <t xml:space="preserve">List the projects and identify the platform used </t>
  </si>
  <si>
    <t>Include any #HashTags</t>
  </si>
  <si>
    <t>Revision Date</t>
  </si>
  <si>
    <t>Revision Made</t>
  </si>
  <si>
    <t>2019 launch 5/14</t>
  </si>
  <si>
    <t>new 2019 targets set for hours, members.</t>
  </si>
  <si>
    <t xml:space="preserve">revision to the National Projects section to highlight:  Aspire and Believe, </t>
  </si>
  <si>
    <t>Community Engagement Funds, Blood Drives, Community Champions</t>
  </si>
  <si>
    <t>added a question about communicating with membership</t>
  </si>
  <si>
    <t xml:space="preserve">lowered fundraising question from 3 events to 2 events </t>
  </si>
  <si>
    <t>2020 launch 6/1</t>
  </si>
  <si>
    <t xml:space="preserve">National Projects - removed Aspire </t>
  </si>
  <si>
    <t>Added notes to identify how hours are inputted for Community Engagement Initiatives</t>
  </si>
  <si>
    <t>new 2020 targets for hours and new membership goals</t>
  </si>
  <si>
    <t>2021 launch 2/1</t>
  </si>
  <si>
    <t>Added Project to include Retail Store</t>
  </si>
  <si>
    <t>Added 2 Virtual Components - Video and 100% Social Distancing</t>
  </si>
  <si>
    <t>Added project for active and life members combined</t>
  </si>
  <si>
    <t>Added ATT Initiatives</t>
  </si>
  <si>
    <t>Added Pioneer Initiatives</t>
  </si>
  <si>
    <t>Added credit for social media post</t>
  </si>
  <si>
    <t>Added credit for increasing social media presence</t>
  </si>
  <si>
    <t>2021 update 6/1</t>
  </si>
  <si>
    <t>Added Volunteer Hours Goal and Membership Goal</t>
  </si>
  <si>
    <t xml:space="preserve">Removed virtual project </t>
  </si>
  <si>
    <t>Updated volunteer hour goals and membership goals (10%)</t>
  </si>
  <si>
    <t>Added Worksheet protection to lock formulas</t>
  </si>
  <si>
    <t>Updated Company projects to reflect this year's priorities</t>
  </si>
  <si>
    <t>Added 1 more point to a project that includes a Retail Store</t>
  </si>
  <si>
    <t>Get 2 points for sharing your Chapter communication</t>
  </si>
  <si>
    <t>2024 Launch</t>
  </si>
  <si>
    <t>Added PIONEER LED to the project descriptions in section 1&amp;2</t>
  </si>
  <si>
    <t>Removed monthly tally of volunteer hours</t>
  </si>
  <si>
    <t>Max points given for total volunteers hours is now 10, not 13</t>
  </si>
  <si>
    <t>Combined and reduced need to engage External Affairs due to changes in their org</t>
  </si>
  <si>
    <t>Can get up to 4 points for community engagement grants</t>
  </si>
  <si>
    <t>Added Hold a membership drive or organize a project with one of the primary objectives being: New Member Recruitment *****list one member who was recruited at this event for full credit</t>
  </si>
  <si>
    <t>Added OTHERS to 50+ volunteers, section 2</t>
  </si>
  <si>
    <t>Deadline:        February 1, 2026</t>
  </si>
  <si>
    <t>Spark of Excellence, 2025</t>
  </si>
  <si>
    <t>Membership Base as of 1/1/25</t>
  </si>
  <si>
    <t>Volunteer Hours as of 12/31/25</t>
  </si>
  <si>
    <t xml:space="preserve"> Chapter's New Member Goal for 2025* </t>
  </si>
  <si>
    <t>Organized Fundraising (includes collecting donations, crowd funding):</t>
  </si>
  <si>
    <r>
      <t xml:space="preserve">Submit Budget to PAC by </t>
    </r>
    <r>
      <rPr>
        <b/>
        <sz val="11"/>
        <color theme="1"/>
        <rFont val="Calibri"/>
        <family val="2"/>
        <scheme val="minor"/>
      </rPr>
      <t>January 31st</t>
    </r>
  </si>
  <si>
    <t>New Board Member</t>
  </si>
  <si>
    <t xml:space="preserve">Chapters can claim these points by having either newly appointed Chapter </t>
  </si>
  <si>
    <t>board members (1 point) or Council/Club board member (I point)</t>
  </si>
  <si>
    <t xml:space="preserve">(i.e. chairpersons, advisors, secretary, treasurer, etc.).  </t>
  </si>
  <si>
    <t>2025 Launch</t>
  </si>
  <si>
    <t>Remove Regular Member &amp; Life Member Project Partnership</t>
  </si>
  <si>
    <t>Add Complete a Turn-Key Project</t>
  </si>
  <si>
    <t xml:space="preserve">Added 1 Pioneer Led Project with 25+ Pioneers (Regular Members and Life Members only) </t>
  </si>
  <si>
    <r>
      <t xml:space="preserve">Hold a membership drive or organize a project with one of the primary objectives being: </t>
    </r>
    <r>
      <rPr>
        <b/>
        <i/>
        <sz val="11"/>
        <color theme="1"/>
        <rFont val="Calibri"/>
        <family val="2"/>
        <scheme val="minor"/>
      </rPr>
      <t xml:space="preserve">New Member Recruitment …                                </t>
    </r>
    <r>
      <rPr>
        <i/>
        <sz val="10"/>
        <color rgb="FF0070C0"/>
        <rFont val="Calibri"/>
        <family val="2"/>
        <scheme val="minor"/>
      </rPr>
      <t>*****</t>
    </r>
    <r>
      <rPr>
        <i/>
        <u/>
        <sz val="10"/>
        <color rgb="FF0070C0"/>
        <rFont val="Calibri"/>
        <family val="2"/>
        <scheme val="minor"/>
      </rPr>
      <t>list one member who was recruited &amp; include Benevity Link for this event for full credit</t>
    </r>
  </si>
  <si>
    <t>Changed Communicate to recruit new members to Organize New Membership Event</t>
  </si>
  <si>
    <t>Organize New Membership Event</t>
  </si>
  <si>
    <t>Added requirement to include Benevity Link for Organize New Membership Event</t>
  </si>
  <si>
    <t xml:space="preserve">1 Pioneer Led Project with 25+ Pioneers                                          (Regular Members and Life Members only, others may participate, but the count only includes Pioneers) </t>
  </si>
  <si>
    <t>Joined the Chapter/Council/Club Board during 2025.</t>
  </si>
  <si>
    <t>New Board Member - cleaned up the wording</t>
  </si>
  <si>
    <t>(no prior experience in leading a Pioneer project)                            Provide the Name, Project, and Date.</t>
  </si>
  <si>
    <t xml:space="preserve">Removed logging number of hours per participant type for projects </t>
  </si>
  <si>
    <t>Type Chapter Name:</t>
  </si>
  <si>
    <t>Organization, Project, Pioneer's Name</t>
  </si>
  <si>
    <t>Engage Inactive Regular Members</t>
  </si>
  <si>
    <t>Add Engage Inactive Regular Members</t>
  </si>
  <si>
    <t>1 Pioneer Led project that includes a Regular Member who has not participated in a project within the last three years
(must be a member since 2022 or prior).</t>
  </si>
  <si>
    <t>COMPLETE a Turn Key Project shared by another Chapter (shared in the bi-weekly, posted on website 2024)</t>
  </si>
  <si>
    <t xml:space="preserve"> Goal for 2024 (774)</t>
  </si>
  <si>
    <t>Applachician #21</t>
  </si>
  <si>
    <t>GOAL FOR 2025
750 New Pioneers</t>
  </si>
  <si>
    <t>Actual Hours for 2024</t>
  </si>
  <si>
    <t>Goal for 2025</t>
  </si>
  <si>
    <t>Actual hours recorded in 2024 is listed in Column F - 2025 Goal is that amount of hours +1, Column H in Green</t>
  </si>
  <si>
    <t>Our new member goal for 2025 is roughly the same as 2024. Goals are calculated as a % of employees who work in a state/chapter region. *Committee reserves the right to make an adjustment to these numbers if needed.</t>
  </si>
  <si>
    <t xml:space="preserve">2025 Goals Below </t>
  </si>
  <si>
    <t>Bronze or Silver or Gold SPARK that meets membership goals.</t>
  </si>
  <si>
    <t>Version: 7/1/2025</t>
  </si>
  <si>
    <t>Month Participated</t>
  </si>
  <si>
    <t>AT&amp;T Pioneer T-shirt Tuesday</t>
  </si>
  <si>
    <t>T-Shirt Tuesday, participate at least one month (take a group picture of Pioneers wearing their Pioneer shirt in the office/workplace and post (post to social media and bi-weekly)</t>
  </si>
  <si>
    <t>Platinum</t>
  </si>
  <si>
    <t xml:space="preserve"> 01/01/2025 thru 12/31/2025. Membership numbers as of 1/1/2025. Ending numbers based on 12/31/2025 participation hours report from VolunteerNow! and AT&amp;T Volunteerism Portal provided to chapters in 2025.</t>
  </si>
  <si>
    <t>Membership Recruitment 01/01/2025 thru 12/31/2025. Report pulled by chapters "New Member Summary Report". Chapter's earn partial credit by earning the % achieved, see chart in guidelines (or 11 points total max). The count includes only current AT&amp;T employees who pay dues (not friends and family).</t>
  </si>
  <si>
    <t xml:space="preserve">Under Pioneer Initiatives - Added Playground Map 
July 1 Update - added points for T-shirt Tuesday
</t>
  </si>
  <si>
    <r>
      <t xml:space="preserve">Pioneer Initiatives (National Project, Charity Miles, Homeless Mats, Cellphone Recycling, and </t>
    </r>
    <r>
      <rPr>
        <b/>
        <sz val="10"/>
        <color theme="9" tint="-0.249977111117893"/>
        <rFont val="Calibri"/>
        <family val="2"/>
        <scheme val="minor"/>
      </rPr>
      <t>Playground Map</t>
    </r>
    <r>
      <rPr>
        <b/>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</si>
</sst>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1" x14ac:knownFonts="1">
    <font>
      <sz val="11"/>
      <color theme="1"/>
      <name val="Calibri"/>
      <family val="2"/>
      <scheme val="minor"/>
    </font>
    <font>
      <b/>
      <sz val="11"/>
      <color theme="1"/>
      <name val="Calibri"/>
      <family val="2"/>
      <scheme val="minor"/>
    </font>
    <font>
      <b/>
      <sz val="24"/>
      <color theme="1"/>
      <name val="Calibri"/>
      <family val="2"/>
      <scheme val="minor"/>
    </font>
    <font>
      <i/>
      <sz val="11"/>
      <color theme="1"/>
      <name val="Calibri"/>
      <family val="2"/>
      <scheme val="minor"/>
    </font>
    <font>
      <i/>
      <sz val="10"/>
      <color theme="1"/>
      <name val="Calibri"/>
      <family val="2"/>
      <scheme val="minor"/>
    </font>
    <font>
      <b/>
      <sz val="16"/>
      <color rgb="FF0070C0"/>
      <name val="Calibri"/>
      <family val="2"/>
      <scheme val="minor"/>
    </font>
    <font>
      <b/>
      <sz val="11"/>
      <color rgb="FF0070C0"/>
      <name val="Calibri"/>
      <family val="2"/>
      <scheme val="minor"/>
    </font>
    <font>
      <b/>
      <sz val="14"/>
      <color rgb="FF0070C0"/>
      <name val="Calibri"/>
      <family val="2"/>
      <scheme val="minor"/>
    </font>
    <font>
      <b/>
      <sz val="11"/>
      <color theme="5"/>
      <name val="Calibri"/>
      <family val="2"/>
      <scheme val="minor"/>
    </font>
    <font>
      <sz val="10"/>
      <color theme="1"/>
      <name val="Calibri"/>
      <family val="2"/>
      <scheme val="minor"/>
    </font>
    <font>
      <sz val="9"/>
      <color theme="1"/>
      <name val="Calibri"/>
      <family val="2"/>
      <scheme val="minor"/>
    </font>
    <font>
      <b/>
      <sz val="18"/>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name val="Calibri"/>
      <family val="2"/>
      <scheme val="minor"/>
    </font>
    <font>
      <b/>
      <sz val="20"/>
      <color theme="1"/>
      <name val="Calibri"/>
      <family val="2"/>
      <scheme val="minor"/>
    </font>
    <font>
      <b/>
      <sz val="12"/>
      <color rgb="FF0070C0"/>
      <name val="Calibri"/>
      <family val="2"/>
      <scheme val="minor"/>
    </font>
    <font>
      <b/>
      <sz val="14"/>
      <color theme="1"/>
      <name val="Calibri"/>
      <family val="2"/>
      <scheme val="minor"/>
    </font>
    <font>
      <i/>
      <sz val="9"/>
      <color theme="1"/>
      <name val="Calibri"/>
      <family val="2"/>
      <scheme val="minor"/>
    </font>
    <font>
      <b/>
      <sz val="12"/>
      <color theme="1"/>
      <name val="Calibri"/>
      <family val="2"/>
      <scheme val="minor"/>
    </font>
    <font>
      <b/>
      <sz val="16"/>
      <color theme="1"/>
      <name val="Calibri"/>
      <family val="2"/>
      <scheme val="minor"/>
    </font>
    <font>
      <sz val="11"/>
      <color theme="1"/>
      <name val="Courier New"/>
      <family val="3"/>
    </font>
    <font>
      <sz val="11"/>
      <color theme="1"/>
      <name val="Wingdings"/>
      <charset val="2"/>
    </font>
    <font>
      <b/>
      <sz val="9"/>
      <color theme="1"/>
      <name val="Calibri"/>
      <family val="2"/>
      <scheme val="minor"/>
    </font>
    <font>
      <b/>
      <i/>
      <sz val="24"/>
      <color rgb="FF0070C0"/>
      <name val="Calibri"/>
      <family val="2"/>
      <scheme val="minor"/>
    </font>
    <font>
      <sz val="8"/>
      <color theme="1"/>
      <name val="Calibri"/>
      <family val="2"/>
      <scheme val="minor"/>
    </font>
    <font>
      <b/>
      <i/>
      <sz val="11"/>
      <color theme="1"/>
      <name val="Calibri"/>
      <family val="2"/>
      <scheme val="minor"/>
    </font>
    <font>
      <b/>
      <sz val="10"/>
      <color theme="1"/>
      <name val="Calibri"/>
      <family val="2"/>
      <scheme val="minor"/>
    </font>
    <font>
      <b/>
      <sz val="8"/>
      <color theme="1"/>
      <name val="Calibri"/>
      <family val="2"/>
      <scheme val="minor"/>
    </font>
    <font>
      <sz val="12"/>
      <color theme="1"/>
      <name val="Verdana Pro Black"/>
      <family val="2"/>
    </font>
    <font>
      <u/>
      <sz val="12"/>
      <color rgb="FF0066FF"/>
      <name val="Verdana Pro Black"/>
      <family val="2"/>
    </font>
    <font>
      <i/>
      <sz val="12"/>
      <color theme="1"/>
      <name val="Verdana Pro Black"/>
      <family val="2"/>
    </font>
    <font>
      <b/>
      <sz val="10"/>
      <color theme="5"/>
      <name val="Calibri"/>
      <family val="2"/>
      <scheme val="minor"/>
    </font>
    <font>
      <sz val="11"/>
      <color theme="0"/>
      <name val="Calibri"/>
      <family val="2"/>
      <scheme val="minor"/>
    </font>
    <font>
      <sz val="8"/>
      <name val="Calibri"/>
      <family val="2"/>
      <scheme val="minor"/>
    </font>
    <font>
      <b/>
      <i/>
      <sz val="10"/>
      <color theme="1"/>
      <name val="Calibri"/>
      <family val="2"/>
      <scheme val="minor"/>
    </font>
    <font>
      <i/>
      <sz val="9"/>
      <color theme="0"/>
      <name val="Calibri"/>
      <family val="2"/>
      <scheme val="minor"/>
    </font>
    <font>
      <b/>
      <sz val="12"/>
      <color rgb="FFFF0000"/>
      <name val="Calibri"/>
      <family val="2"/>
      <scheme val="minor"/>
    </font>
    <font>
      <b/>
      <sz val="11"/>
      <color rgb="FFFF0000"/>
      <name val="Calibri"/>
      <family val="2"/>
      <scheme val="minor"/>
    </font>
    <font>
      <b/>
      <sz val="18"/>
      <color rgb="FFFF0000"/>
      <name val="Calibri"/>
      <family val="2"/>
      <scheme val="minor"/>
    </font>
    <font>
      <sz val="8"/>
      <color theme="0"/>
      <name val="Calibri"/>
      <family val="2"/>
      <scheme val="minor"/>
    </font>
    <font>
      <i/>
      <sz val="10"/>
      <color rgb="FF0070C0"/>
      <name val="Calibri"/>
      <family val="2"/>
      <scheme val="minor"/>
    </font>
    <font>
      <i/>
      <u/>
      <sz val="10"/>
      <color rgb="FF0070C0"/>
      <name val="Calibri"/>
      <family val="2"/>
      <scheme val="minor"/>
    </font>
    <font>
      <b/>
      <sz val="10"/>
      <color theme="9" tint="-0.249977111117893"/>
      <name val="Calibri"/>
      <family val="2"/>
      <scheme val="minor"/>
    </font>
    <font>
      <sz val="11"/>
      <color theme="0" tint="-4.9989318521683403E-2"/>
      <name val="Calibri"/>
      <family val="2"/>
      <scheme val="minor"/>
    </font>
    <font>
      <i/>
      <sz val="9"/>
      <color theme="0" tint="-4.9989318521683403E-2"/>
      <name val="Calibri"/>
      <family val="2"/>
      <scheme val="minor"/>
    </font>
    <font>
      <b/>
      <i/>
      <sz val="9"/>
      <color theme="1"/>
      <name val="Calibri"/>
      <family val="2"/>
      <scheme val="minor"/>
    </font>
    <font>
      <sz val="8"/>
      <color theme="0" tint="-0.14999847407452621"/>
      <name val="Calibri"/>
      <family val="2"/>
      <scheme val="minor"/>
    </font>
    <font>
      <sz val="11"/>
      <color theme="0" tint="-0.1499984740745262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9900"/>
        <bgColor indexed="64"/>
      </patternFill>
    </fill>
    <fill>
      <patternFill patternType="solid">
        <fgColor rgb="FFC0C0C0"/>
        <bgColor indexed="64"/>
      </patternFill>
    </fill>
    <fill>
      <patternFill patternType="solid">
        <fgColor rgb="FF99663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CD4CA"/>
        <bgColor indexed="64"/>
      </patternFill>
    </fill>
    <fill>
      <patternFill patternType="solid">
        <fgColor rgb="FFE5E4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3" fillId="0" borderId="0" applyFont="0" applyFill="0" applyBorder="0" applyAlignment="0" applyProtection="0"/>
  </cellStyleXfs>
  <cellXfs count="284">
    <xf numFmtId="0" fontId="0" fillId="0" borderId="0" xfId="0"/>
    <xf numFmtId="0" fontId="2" fillId="0" borderId="0" xfId="0" applyFont="1"/>
    <xf numFmtId="0" fontId="4" fillId="0" borderId="0" xfId="0" applyFont="1" applyAlignment="1">
      <alignment horizontal="center"/>
    </xf>
    <xf numFmtId="0" fontId="5" fillId="0" borderId="0" xfId="0" applyFont="1"/>
    <xf numFmtId="0" fontId="0" fillId="0" borderId="1" xfId="0" applyBorder="1"/>
    <xf numFmtId="0" fontId="1" fillId="0" borderId="0" xfId="0" applyFont="1" applyAlignment="1">
      <alignment horizontal="right"/>
    </xf>
    <xf numFmtId="0" fontId="7" fillId="2" borderId="1" xfId="0" applyFont="1" applyFill="1" applyBorder="1" applyAlignment="1">
      <alignment horizontal="center"/>
    </xf>
    <xf numFmtId="0" fontId="8" fillId="0" borderId="0" xfId="0" applyFont="1"/>
    <xf numFmtId="0" fontId="0" fillId="0" borderId="1" xfId="0" applyBorder="1" applyAlignment="1">
      <alignment horizontal="right"/>
    </xf>
    <xf numFmtId="0" fontId="0" fillId="0" borderId="1" xfId="0" applyBorder="1" applyAlignment="1">
      <alignment horizontal="center"/>
    </xf>
    <xf numFmtId="0" fontId="3" fillId="0" borderId="0" xfId="0" applyFont="1" applyAlignment="1">
      <alignment horizontal="center" vertical="top" wrapText="1"/>
    </xf>
    <xf numFmtId="0" fontId="0" fillId="0" borderId="1" xfId="0" applyBorder="1" applyAlignment="1">
      <alignment horizontal="right" vertical="center"/>
    </xf>
    <xf numFmtId="0" fontId="11" fillId="0" borderId="0" xfId="0" applyFont="1" applyAlignment="1">
      <alignment horizontal="right"/>
    </xf>
    <xf numFmtId="0" fontId="12" fillId="0" borderId="0" xfId="0" applyFont="1" applyAlignment="1">
      <alignment horizontal="center"/>
    </xf>
    <xf numFmtId="0" fontId="3" fillId="0" borderId="0" xfId="0" applyFont="1" applyAlignment="1">
      <alignment horizontal="center" vertical="center"/>
    </xf>
    <xf numFmtId="0" fontId="0" fillId="3" borderId="0" xfId="0" applyFill="1"/>
    <xf numFmtId="0" fontId="4" fillId="3" borderId="0" xfId="0" applyFont="1" applyFill="1" applyAlignment="1">
      <alignment horizontal="center"/>
    </xf>
    <xf numFmtId="0" fontId="14" fillId="2" borderId="1" xfId="0" applyFont="1" applyFill="1" applyBorder="1" applyAlignment="1">
      <alignment horizontal="center"/>
    </xf>
    <xf numFmtId="0" fontId="15" fillId="0" borderId="0" xfId="0" applyFont="1"/>
    <xf numFmtId="0" fontId="16" fillId="2" borderId="1" xfId="0" applyFont="1" applyFill="1" applyBorder="1" applyAlignment="1">
      <alignment horizontal="center"/>
    </xf>
    <xf numFmtId="0" fontId="7"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right"/>
    </xf>
    <xf numFmtId="0" fontId="17" fillId="0" borderId="0" xfId="0" applyFont="1"/>
    <xf numFmtId="0" fontId="1" fillId="0" borderId="0" xfId="0" applyFont="1"/>
    <xf numFmtId="0" fontId="18" fillId="0" borderId="0" xfId="0" applyFont="1"/>
    <xf numFmtId="0" fontId="19" fillId="0" borderId="0" xfId="0" applyFont="1" applyAlignment="1">
      <alignment horizontal="center"/>
    </xf>
    <xf numFmtId="0" fontId="0" fillId="0" borderId="1" xfId="0" applyBorder="1" applyAlignment="1">
      <alignment horizontal="center" vertical="center"/>
    </xf>
    <xf numFmtId="0" fontId="20" fillId="0" borderId="14" xfId="0" applyFont="1" applyBorder="1" applyAlignment="1">
      <alignment horizontal="center" wrapText="1"/>
    </xf>
    <xf numFmtId="0" fontId="21" fillId="4" borderId="19" xfId="0" applyFont="1" applyFill="1" applyBorder="1" applyAlignment="1">
      <alignment horizontal="center" vertical="center"/>
    </xf>
    <xf numFmtId="0" fontId="21" fillId="5" borderId="14" xfId="0" applyFont="1" applyFill="1" applyBorder="1" applyAlignment="1">
      <alignment horizontal="center" vertical="center"/>
    </xf>
    <xf numFmtId="0" fontId="21" fillId="6" borderId="14" xfId="0" applyFont="1" applyFill="1" applyBorder="1" applyAlignment="1">
      <alignment horizontal="center" vertical="center"/>
    </xf>
    <xf numFmtId="0" fontId="20" fillId="0" borderId="0" xfId="0" applyFont="1" applyAlignment="1">
      <alignment horizontal="right" vertical="top"/>
    </xf>
    <xf numFmtId="2" fontId="7"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xf>
    <xf numFmtId="0" fontId="14" fillId="2" borderId="1" xfId="0" applyFont="1" applyFill="1" applyBorder="1" applyAlignment="1">
      <alignment horizontal="center" vertical="center"/>
    </xf>
    <xf numFmtId="0" fontId="0" fillId="0" borderId="0" xfId="0" applyAlignment="1">
      <alignment vertical="center"/>
    </xf>
    <xf numFmtId="0" fontId="22" fillId="8" borderId="1"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20" fillId="0" borderId="0" xfId="0" applyFont="1" applyAlignment="1">
      <alignment horizontal="center" wrapText="1"/>
    </xf>
    <xf numFmtId="0" fontId="23" fillId="0" borderId="0" xfId="0" applyFont="1" applyAlignment="1">
      <alignment horizontal="left" vertical="center" indent="10"/>
    </xf>
    <xf numFmtId="0" fontId="24" fillId="0" borderId="0" xfId="0" applyFont="1" applyAlignment="1">
      <alignment horizontal="left" vertical="center" indent="15"/>
    </xf>
    <xf numFmtId="0" fontId="27" fillId="0" borderId="0" xfId="0" applyFont="1" applyAlignment="1">
      <alignment horizontal="right"/>
    </xf>
    <xf numFmtId="0" fontId="0" fillId="0" borderId="0" xfId="0" applyAlignment="1">
      <alignment horizontal="center"/>
    </xf>
    <xf numFmtId="0" fontId="3" fillId="0" borderId="0" xfId="0" applyFont="1"/>
    <xf numFmtId="0" fontId="31" fillId="0" borderId="0" xfId="0" applyFont="1"/>
    <xf numFmtId="0" fontId="33" fillId="0" borderId="0" xfId="0" applyFont="1"/>
    <xf numFmtId="0" fontId="31" fillId="0" borderId="15" xfId="0" applyFont="1" applyBorder="1"/>
    <xf numFmtId="0" fontId="31" fillId="0" borderId="16" xfId="0" applyFont="1" applyBorder="1"/>
    <xf numFmtId="0" fontId="31" fillId="0" borderId="17" xfId="0" applyFont="1" applyBorder="1"/>
    <xf numFmtId="0" fontId="31" fillId="0" borderId="18" xfId="0" applyFont="1" applyBorder="1"/>
    <xf numFmtId="0" fontId="31" fillId="0" borderId="14" xfId="0" applyFont="1" applyBorder="1"/>
    <xf numFmtId="0" fontId="31" fillId="0" borderId="19" xfId="0" applyFont="1" applyBorder="1"/>
    <xf numFmtId="0" fontId="31" fillId="9" borderId="14" xfId="0" applyFont="1" applyFill="1" applyBorder="1"/>
    <xf numFmtId="0" fontId="6" fillId="3" borderId="0" xfId="0" applyFont="1" applyFill="1" applyAlignment="1">
      <alignment horizontal="center"/>
    </xf>
    <xf numFmtId="0" fontId="14" fillId="0" borderId="0" xfId="0" applyFont="1" applyAlignment="1">
      <alignment horizontal="center"/>
    </xf>
    <xf numFmtId="0" fontId="6" fillId="0" borderId="12" xfId="0" applyFont="1" applyBorder="1" applyAlignment="1">
      <alignment horizontal="center"/>
    </xf>
    <xf numFmtId="0" fontId="14" fillId="3" borderId="0" xfId="0" applyFont="1" applyFill="1" applyAlignment="1">
      <alignment horizontal="center"/>
    </xf>
    <xf numFmtId="0" fontId="1" fillId="2" borderId="1" xfId="0" applyFont="1" applyFill="1" applyBorder="1" applyAlignment="1">
      <alignment horizontal="center"/>
    </xf>
    <xf numFmtId="0" fontId="34" fillId="0" borderId="0" xfId="0" applyFont="1"/>
    <xf numFmtId="0" fontId="9" fillId="0" borderId="0" xfId="0" applyFont="1"/>
    <xf numFmtId="0" fontId="0" fillId="0" borderId="0" xfId="0" applyAlignment="1">
      <alignment vertical="center" wrapText="1"/>
    </xf>
    <xf numFmtId="0" fontId="19" fillId="0" borderId="0" xfId="0" applyFont="1" applyAlignment="1">
      <alignment horizontal="center" vertical="top"/>
    </xf>
    <xf numFmtId="164" fontId="0" fillId="12" borderId="0" xfId="1" applyNumberFormat="1" applyFont="1" applyFill="1" applyAlignment="1">
      <alignment horizontal="center"/>
    </xf>
    <xf numFmtId="0" fontId="28"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left"/>
    </xf>
    <xf numFmtId="0" fontId="10" fillId="0" borderId="1" xfId="0" applyFont="1" applyBorder="1" applyAlignment="1">
      <alignment wrapText="1"/>
    </xf>
    <xf numFmtId="3" fontId="35" fillId="0" borderId="0" xfId="0" applyNumberFormat="1" applyFont="1"/>
    <xf numFmtId="0" fontId="35" fillId="0" borderId="0" xfId="0" applyFont="1"/>
    <xf numFmtId="0" fontId="27" fillId="0" borderId="0" xfId="0" applyFont="1"/>
    <xf numFmtId="0" fontId="41" fillId="0" borderId="1" xfId="0" applyFont="1" applyBorder="1"/>
    <xf numFmtId="0" fontId="6" fillId="3" borderId="1" xfId="0"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0" fontId="0" fillId="0" borderId="5" xfId="0" applyBorder="1"/>
    <xf numFmtId="17" fontId="0" fillId="0" borderId="1" xfId="0" applyNumberFormat="1" applyBorder="1" applyAlignment="1">
      <alignment horizontal="center"/>
    </xf>
    <xf numFmtId="0" fontId="26" fillId="0" borderId="0" xfId="0" applyFont="1" applyProtection="1">
      <protection locked="0"/>
    </xf>
    <xf numFmtId="0" fontId="2" fillId="0" borderId="0" xfId="0" applyFont="1" applyProtection="1">
      <protection locked="0"/>
    </xf>
    <xf numFmtId="0" fontId="0" fillId="13" borderId="1" xfId="0" applyFill="1" applyBorder="1" applyAlignment="1" applyProtection="1">
      <alignment horizontal="left"/>
      <protection locked="0"/>
    </xf>
    <xf numFmtId="0" fontId="0" fillId="10" borderId="1" xfId="0" applyFill="1" applyBorder="1" applyAlignment="1" applyProtection="1">
      <alignment horizontal="left"/>
      <protection locked="0"/>
    </xf>
    <xf numFmtId="0" fontId="0" fillId="0" borderId="1" xfId="0" applyBorder="1" applyAlignment="1" applyProtection="1">
      <alignment horizontal="left"/>
      <protection locked="0"/>
    </xf>
    <xf numFmtId="0" fontId="0" fillId="13" borderId="1" xfId="0" applyFill="1" applyBorder="1" applyProtection="1">
      <protection locked="0"/>
    </xf>
    <xf numFmtId="0" fontId="0" fillId="10" borderId="1" xfId="0" applyFill="1" applyBorder="1" applyProtection="1">
      <protection locked="0"/>
    </xf>
    <xf numFmtId="0" fontId="0" fillId="11" borderId="1" xfId="0" applyFill="1" applyBorder="1" applyProtection="1">
      <protection locked="0"/>
    </xf>
    <xf numFmtId="0" fontId="0" fillId="0" borderId="1" xfId="0" applyBorder="1" applyProtection="1">
      <protection locked="0"/>
    </xf>
    <xf numFmtId="0" fontId="0" fillId="0" borderId="0" xfId="0" applyProtection="1">
      <protection locked="0"/>
    </xf>
    <xf numFmtId="0" fontId="4" fillId="0" borderId="0" xfId="0" applyFont="1" applyAlignment="1" applyProtection="1">
      <alignment horizontal="center"/>
      <protection locked="0"/>
    </xf>
    <xf numFmtId="0" fontId="0" fillId="0" borderId="1" xfId="0" applyBorder="1" applyAlignment="1" applyProtection="1">
      <alignment horizontal="right"/>
      <protection locked="0"/>
    </xf>
    <xf numFmtId="0" fontId="6" fillId="0" borderId="0" xfId="0" applyFont="1" applyAlignment="1" applyProtection="1">
      <alignment horizontal="center"/>
      <protection locked="0"/>
    </xf>
    <xf numFmtId="0" fontId="1" fillId="0" borderId="0" xfId="0" applyFont="1" applyAlignment="1">
      <alignment horizontal="center"/>
    </xf>
    <xf numFmtId="0" fontId="1" fillId="10" borderId="0" xfId="0" applyFont="1" applyFill="1" applyAlignment="1">
      <alignment horizontal="center"/>
    </xf>
    <xf numFmtId="0" fontId="0" fillId="0" borderId="5" xfId="0" applyBorder="1" applyProtection="1">
      <protection locked="0"/>
    </xf>
    <xf numFmtId="0" fontId="42" fillId="3" borderId="0" xfId="0" applyFont="1" applyFill="1" applyAlignment="1">
      <alignment horizontal="center"/>
    </xf>
    <xf numFmtId="1" fontId="35" fillId="3" borderId="7" xfId="0" applyNumberFormat="1" applyFont="1" applyFill="1" applyBorder="1" applyAlignment="1">
      <alignment horizontal="center"/>
    </xf>
    <xf numFmtId="3" fontId="35" fillId="3" borderId="0" xfId="0" applyNumberFormat="1" applyFont="1" applyFill="1" applyAlignment="1">
      <alignment horizontal="center"/>
    </xf>
    <xf numFmtId="0" fontId="40" fillId="0" borderId="0" xfId="0" applyFont="1"/>
    <xf numFmtId="2" fontId="0" fillId="0" borderId="1" xfId="0" applyNumberFormat="1" applyBorder="1"/>
    <xf numFmtId="0" fontId="14" fillId="0" borderId="1" xfId="0" applyFont="1" applyBorder="1" applyAlignment="1">
      <alignment horizontal="center"/>
    </xf>
    <xf numFmtId="2" fontId="6" fillId="0" borderId="1" xfId="0" applyNumberFormat="1" applyFont="1" applyBorder="1" applyAlignment="1">
      <alignment horizontal="center"/>
    </xf>
    <xf numFmtId="0" fontId="29" fillId="13" borderId="4" xfId="0" applyFont="1" applyFill="1" applyBorder="1" applyAlignment="1" applyProtection="1">
      <alignment horizontal="left"/>
      <protection locked="0"/>
    </xf>
    <xf numFmtId="0" fontId="29" fillId="14" borderId="2" xfId="0" applyFont="1" applyFill="1" applyBorder="1" applyAlignment="1" applyProtection="1">
      <alignment horizontal="left"/>
      <protection locked="0"/>
    </xf>
    <xf numFmtId="0" fontId="10" fillId="14" borderId="11" xfId="0" applyFont="1" applyFill="1" applyBorder="1" applyAlignment="1" applyProtection="1">
      <alignment horizontal="right"/>
      <protection locked="0"/>
    </xf>
    <xf numFmtId="0" fontId="10" fillId="13" borderId="11" xfId="0" applyFont="1" applyFill="1" applyBorder="1" applyAlignment="1" applyProtection="1">
      <alignment horizontal="right"/>
      <protection locked="0"/>
    </xf>
    <xf numFmtId="0" fontId="29" fillId="10" borderId="4" xfId="0" applyFont="1" applyFill="1" applyBorder="1" applyAlignment="1" applyProtection="1">
      <alignment horizontal="left"/>
      <protection locked="0"/>
    </xf>
    <xf numFmtId="0" fontId="27" fillId="10" borderId="11" xfId="0" applyFont="1" applyFill="1" applyBorder="1" applyAlignment="1" applyProtection="1">
      <alignment horizontal="right"/>
      <protection locked="0"/>
    </xf>
    <xf numFmtId="0" fontId="25" fillId="16" borderId="4" xfId="0" applyFont="1" applyFill="1" applyBorder="1" applyAlignment="1" applyProtection="1">
      <alignment horizontal="left"/>
      <protection locked="0"/>
    </xf>
    <xf numFmtId="0" fontId="10" fillId="16" borderId="11" xfId="0" applyFont="1" applyFill="1" applyBorder="1" applyAlignment="1" applyProtection="1">
      <alignment horizontal="right"/>
      <protection locked="0"/>
    </xf>
    <xf numFmtId="0" fontId="29" fillId="15" borderId="4" xfId="0" applyFont="1" applyFill="1" applyBorder="1" applyAlignment="1" applyProtection="1">
      <alignment horizontal="left"/>
      <protection locked="0"/>
    </xf>
    <xf numFmtId="0" fontId="27" fillId="15" borderId="11" xfId="0" applyFont="1" applyFill="1" applyBorder="1" applyAlignment="1" applyProtection="1">
      <alignment horizontal="right" vertical="top" wrapText="1"/>
      <protection locked="0"/>
    </xf>
    <xf numFmtId="0" fontId="6" fillId="2" borderId="1" xfId="0" applyFont="1" applyFill="1" applyBorder="1" applyAlignment="1">
      <alignment horizontal="center" vertical="center" wrapText="1"/>
    </xf>
    <xf numFmtId="0" fontId="0" fillId="0" borderId="1" xfId="0" applyBorder="1" applyAlignment="1">
      <alignment wrapText="1"/>
    </xf>
    <xf numFmtId="2" fontId="6" fillId="0" borderId="1" xfId="0" applyNumberFormat="1" applyFont="1" applyBorder="1" applyAlignment="1">
      <alignment horizontal="center" vertical="center"/>
    </xf>
    <xf numFmtId="0" fontId="38" fillId="3" borderId="14" xfId="0" applyFont="1" applyFill="1" applyBorder="1" applyAlignment="1">
      <alignment horizontal="center" wrapText="1"/>
    </xf>
    <xf numFmtId="0" fontId="0" fillId="3" borderId="6" xfId="0" applyFill="1" applyBorder="1"/>
    <xf numFmtId="1" fontId="0" fillId="0" borderId="0" xfId="0" applyNumberFormat="1" applyAlignment="1">
      <alignment horizontal="center"/>
    </xf>
    <xf numFmtId="1" fontId="0" fillId="0" borderId="0" xfId="0" applyNumberFormat="1"/>
    <xf numFmtId="3" fontId="0" fillId="0" borderId="0" xfId="0" applyNumberFormat="1"/>
    <xf numFmtId="2" fontId="0" fillId="0" borderId="0" xfId="0" applyNumberFormat="1" applyAlignment="1">
      <alignment horizontal="center"/>
    </xf>
    <xf numFmtId="0" fontId="0" fillId="0" borderId="6" xfId="0" applyBorder="1"/>
    <xf numFmtId="0" fontId="20" fillId="3" borderId="14" xfId="0" applyFont="1" applyFill="1" applyBorder="1" applyAlignment="1">
      <alignment horizontal="right" wrapText="1"/>
    </xf>
    <xf numFmtId="0" fontId="3" fillId="0" borderId="0" xfId="0" applyFont="1" applyAlignment="1">
      <alignment horizontal="center" vertical="center" wrapText="1"/>
    </xf>
    <xf numFmtId="0" fontId="0" fillId="0" borderId="13" xfId="0" applyBorder="1"/>
    <xf numFmtId="0" fontId="0" fillId="11" borderId="1" xfId="0" applyFill="1" applyBorder="1" applyAlignment="1" applyProtection="1">
      <alignment horizontal="right"/>
      <protection locked="0"/>
    </xf>
    <xf numFmtId="0" fontId="0" fillId="14" borderId="1" xfId="0" applyFill="1" applyBorder="1" applyAlignment="1" applyProtection="1">
      <alignment horizontal="left"/>
      <protection locked="0"/>
    </xf>
    <xf numFmtId="0" fontId="0" fillId="14" borderId="1" xfId="0" applyFill="1" applyBorder="1" applyProtection="1">
      <protection locked="0"/>
    </xf>
    <xf numFmtId="0" fontId="10" fillId="14" borderId="1" xfId="0" applyFont="1" applyFill="1" applyBorder="1" applyAlignment="1" applyProtection="1">
      <alignment horizontal="right"/>
      <protection locked="0"/>
    </xf>
    <xf numFmtId="0" fontId="0" fillId="17" borderId="0" xfId="0" applyFill="1" applyProtection="1">
      <protection locked="0"/>
    </xf>
    <xf numFmtId="0" fontId="0" fillId="17" borderId="1" xfId="0" applyFill="1" applyBorder="1" applyProtection="1">
      <protection locked="0"/>
    </xf>
    <xf numFmtId="0" fontId="0" fillId="17" borderId="1" xfId="0" applyFill="1" applyBorder="1" applyAlignment="1" applyProtection="1">
      <alignment horizontal="left"/>
      <protection locked="0"/>
    </xf>
    <xf numFmtId="0" fontId="10" fillId="3" borderId="1" xfId="0" applyFont="1" applyFill="1" applyBorder="1" applyAlignment="1" applyProtection="1">
      <alignment horizontal="right"/>
      <protection locked="0"/>
    </xf>
    <xf numFmtId="49"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0" fontId="0" fillId="3" borderId="0" xfId="0" applyFill="1" applyAlignment="1">
      <alignment horizontal="center"/>
    </xf>
    <xf numFmtId="0" fontId="0" fillId="3" borderId="0" xfId="0" applyFill="1" applyAlignment="1" applyProtection="1">
      <alignment horizontal="center"/>
      <protection locked="0"/>
    </xf>
    <xf numFmtId="0" fontId="31" fillId="3" borderId="0" xfId="0" applyFont="1" applyFill="1"/>
    <xf numFmtId="0" fontId="31" fillId="18" borderId="16" xfId="0" applyFont="1" applyFill="1" applyBorder="1"/>
    <xf numFmtId="0" fontId="31" fillId="18" borderId="14" xfId="0" applyFont="1" applyFill="1" applyBorder="1"/>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0" fontId="29" fillId="7" borderId="28" xfId="0" applyFont="1" applyFill="1" applyBorder="1" applyAlignment="1">
      <alignment horizontal="center" vertical="center" wrapText="1"/>
    </xf>
    <xf numFmtId="0" fontId="29" fillId="6" borderId="29" xfId="0" applyFont="1" applyFill="1" applyBorder="1" applyAlignment="1">
      <alignment horizontal="center" vertical="center"/>
    </xf>
    <xf numFmtId="0" fontId="29" fillId="5" borderId="29" xfId="0" applyFont="1" applyFill="1" applyBorder="1" applyAlignment="1">
      <alignment horizontal="center" vertical="center"/>
    </xf>
    <xf numFmtId="0" fontId="29" fillId="4" borderId="30" xfId="0" applyFont="1" applyFill="1" applyBorder="1" applyAlignment="1">
      <alignment horizontal="center" vertical="center"/>
    </xf>
    <xf numFmtId="0" fontId="21" fillId="7" borderId="18" xfId="0" applyFont="1" applyFill="1" applyBorder="1" applyAlignment="1">
      <alignment horizontal="center" vertical="center"/>
    </xf>
    <xf numFmtId="0" fontId="21" fillId="3" borderId="0" xfId="0" applyFont="1" applyFill="1" applyAlignment="1">
      <alignment horizontal="center" vertical="center"/>
    </xf>
    <xf numFmtId="0" fontId="33" fillId="3" borderId="0" xfId="0" applyFont="1" applyFill="1"/>
    <xf numFmtId="0" fontId="0" fillId="0" borderId="10" xfId="0" applyBorder="1"/>
    <xf numFmtId="0" fontId="27" fillId="3" borderId="0" xfId="0" applyFont="1" applyFill="1" applyAlignment="1">
      <alignment horizontal="center" wrapText="1"/>
    </xf>
    <xf numFmtId="0" fontId="42" fillId="0" borderId="0" xfId="0" applyFont="1"/>
    <xf numFmtId="1" fontId="35" fillId="0" borderId="0" xfId="0" applyNumberFormat="1" applyFont="1" applyAlignment="1">
      <alignment horizontal="center"/>
    </xf>
    <xf numFmtId="10" fontId="0" fillId="3" borderId="0" xfId="0" applyNumberFormat="1" applyFill="1" applyAlignment="1">
      <alignment horizontal="center"/>
    </xf>
    <xf numFmtId="1" fontId="0" fillId="11" borderId="1" xfId="0" applyNumberFormat="1" applyFill="1" applyBorder="1" applyAlignment="1">
      <alignment horizontal="center"/>
    </xf>
    <xf numFmtId="0" fontId="30" fillId="11" borderId="0" xfId="0" applyFont="1" applyFill="1" applyAlignment="1">
      <alignment horizontal="center" wrapText="1"/>
    </xf>
    <xf numFmtId="3" fontId="1" fillId="11" borderId="0" xfId="0" applyNumberFormat="1" applyFont="1" applyFill="1" applyAlignment="1">
      <alignment horizontal="center"/>
    </xf>
    <xf numFmtId="3" fontId="46" fillId="0" borderId="0" xfId="0" applyNumberFormat="1" applyFont="1"/>
    <xf numFmtId="0" fontId="46" fillId="0" borderId="0" xfId="0" applyFont="1"/>
    <xf numFmtId="0" fontId="47" fillId="3" borderId="14" xfId="0" applyFont="1" applyFill="1" applyBorder="1" applyAlignment="1">
      <alignment horizontal="center" wrapText="1"/>
    </xf>
    <xf numFmtId="0" fontId="48" fillId="12" borderId="14" xfId="0" applyFont="1" applyFill="1" applyBorder="1" applyAlignment="1">
      <alignment horizontal="center" wrapText="1"/>
    </xf>
    <xf numFmtId="0" fontId="49" fillId="3" borderId="0" xfId="0" applyFont="1" applyFill="1" applyAlignment="1">
      <alignment horizontal="center" wrapText="1"/>
    </xf>
    <xf numFmtId="1" fontId="50" fillId="3" borderId="1" xfId="0" applyNumberFormat="1" applyFont="1" applyFill="1" applyBorder="1" applyAlignment="1">
      <alignment horizontal="center"/>
    </xf>
    <xf numFmtId="3" fontId="50" fillId="0" borderId="1" xfId="0" applyNumberFormat="1" applyFont="1" applyBorder="1" applyAlignment="1">
      <alignment horizontal="center"/>
    </xf>
    <xf numFmtId="0" fontId="29" fillId="19" borderId="30" xfId="0" applyFont="1" applyFill="1" applyBorder="1" applyAlignment="1">
      <alignment horizontal="center" vertical="center"/>
    </xf>
    <xf numFmtId="0" fontId="30" fillId="19" borderId="19" xfId="0" applyFont="1" applyFill="1" applyBorder="1" applyAlignment="1">
      <alignment horizontal="center" vertical="center" wrapText="1"/>
    </xf>
    <xf numFmtId="0" fontId="0" fillId="0" borderId="0" xfId="0" applyAlignment="1" applyProtection="1">
      <alignment horizontal="left"/>
      <protection locked="0"/>
    </xf>
    <xf numFmtId="0" fontId="4" fillId="0" borderId="0" xfId="0" applyFont="1" applyAlignment="1" applyProtection="1">
      <alignment horizontal="left"/>
      <protection locked="0"/>
    </xf>
    <xf numFmtId="0" fontId="0" fillId="3" borderId="0" xfId="0" applyFill="1" applyProtection="1">
      <protection locked="0"/>
    </xf>
    <xf numFmtId="0" fontId="0" fillId="3" borderId="1" xfId="0" applyFill="1" applyBorder="1" applyAlignment="1">
      <alignment horizontal="right"/>
    </xf>
    <xf numFmtId="0" fontId="14" fillId="3" borderId="1" xfId="0" applyFont="1" applyFill="1" applyBorder="1" applyAlignment="1">
      <alignment horizontal="center"/>
    </xf>
    <xf numFmtId="0" fontId="6" fillId="0" borderId="1" xfId="0" applyFont="1" applyBorder="1" applyAlignment="1">
      <alignment horizontal="center"/>
    </xf>
    <xf numFmtId="0" fontId="0" fillId="0" borderId="21" xfId="0" applyBorder="1" applyAlignment="1">
      <alignment wrapText="1"/>
    </xf>
    <xf numFmtId="0" fontId="33" fillId="0" borderId="0" xfId="0" applyFont="1" applyProtection="1">
      <protection locked="0"/>
    </xf>
    <xf numFmtId="0" fontId="3" fillId="11" borderId="5" xfId="0" applyFont="1" applyFill="1" applyBorder="1" applyAlignment="1">
      <alignment horizontal="center" vertical="top" wrapText="1"/>
    </xf>
    <xf numFmtId="0" fontId="3" fillId="11" borderId="6" xfId="0" applyFont="1" applyFill="1" applyBorder="1" applyAlignment="1">
      <alignment horizontal="center" vertical="top" wrapText="1"/>
    </xf>
    <xf numFmtId="0" fontId="3" fillId="11" borderId="7" xfId="0" applyFont="1" applyFill="1" applyBorder="1" applyAlignment="1">
      <alignment horizontal="center" vertical="top" wrapText="1"/>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0" fillId="14" borderId="5"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29" fillId="15" borderId="3" xfId="0" applyFont="1" applyFill="1" applyBorder="1" applyAlignment="1" applyProtection="1">
      <alignment horizontal="left"/>
      <protection locked="0"/>
    </xf>
    <xf numFmtId="0" fontId="6" fillId="0" borderId="2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27" fillId="15" borderId="9" xfId="0" applyFont="1" applyFill="1" applyBorder="1" applyAlignment="1" applyProtection="1">
      <alignment horizontal="right" vertical="top" wrapText="1"/>
      <protection locked="0"/>
    </xf>
    <xf numFmtId="0" fontId="27" fillId="15" borderId="10" xfId="0" applyFont="1" applyFill="1" applyBorder="1" applyAlignment="1" applyProtection="1">
      <alignment horizontal="right" vertical="top" wrapText="1"/>
      <protection locked="0"/>
    </xf>
    <xf numFmtId="0" fontId="29" fillId="14" borderId="12" xfId="0" applyFont="1" applyFill="1" applyBorder="1" applyAlignment="1" applyProtection="1">
      <alignment horizontal="left"/>
      <protection locked="0"/>
    </xf>
    <xf numFmtId="0" fontId="29" fillId="14" borderId="0" xfId="0" applyFont="1" applyFill="1" applyAlignment="1" applyProtection="1">
      <alignment horizontal="left"/>
      <protection locked="0"/>
    </xf>
    <xf numFmtId="0" fontId="10" fillId="14" borderId="9" xfId="0" applyFont="1" applyFill="1" applyBorder="1" applyAlignment="1" applyProtection="1">
      <alignment horizontal="right"/>
      <protection locked="0"/>
    </xf>
    <xf numFmtId="0" fontId="10" fillId="14" borderId="10" xfId="0" applyFont="1" applyFill="1" applyBorder="1" applyAlignment="1" applyProtection="1">
      <alignment horizontal="right"/>
      <protection locked="0"/>
    </xf>
    <xf numFmtId="0" fontId="10" fillId="0" borderId="27" xfId="0" applyFont="1" applyBorder="1" applyAlignment="1">
      <alignment horizontal="right"/>
    </xf>
    <xf numFmtId="0" fontId="10" fillId="0" borderId="25" xfId="0" applyFont="1" applyBorder="1" applyAlignment="1">
      <alignment horizontal="right"/>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3" fillId="17" borderId="8" xfId="0" applyFont="1" applyFill="1" applyBorder="1" applyAlignment="1">
      <alignment horizontal="center" vertical="center" wrapText="1"/>
    </xf>
    <xf numFmtId="0" fontId="3" fillId="17" borderId="3" xfId="0" applyFont="1" applyFill="1" applyBorder="1" applyAlignment="1">
      <alignment horizontal="center" vertical="center"/>
    </xf>
    <xf numFmtId="0" fontId="3" fillId="17" borderId="4" xfId="0" applyFont="1" applyFill="1" applyBorder="1" applyAlignment="1">
      <alignment horizontal="center" vertical="center"/>
    </xf>
    <xf numFmtId="0" fontId="3" fillId="17" borderId="9" xfId="0" applyFont="1" applyFill="1" applyBorder="1" applyAlignment="1">
      <alignment horizontal="center" vertical="center"/>
    </xf>
    <xf numFmtId="0" fontId="3" fillId="17" borderId="10" xfId="0" applyFont="1" applyFill="1" applyBorder="1" applyAlignment="1">
      <alignment horizontal="center" vertical="center"/>
    </xf>
    <xf numFmtId="0" fontId="3" fillId="17" borderId="11" xfId="0" applyFont="1" applyFill="1" applyBorder="1" applyAlignment="1">
      <alignment horizontal="center" vertical="center"/>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7" xfId="0"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13" borderId="5" xfId="0" applyFont="1" applyFill="1" applyBorder="1" applyAlignment="1">
      <alignment horizontal="center" vertical="top" wrapText="1"/>
    </xf>
    <xf numFmtId="0" fontId="3" fillId="13" borderId="6" xfId="0" applyFont="1" applyFill="1" applyBorder="1" applyAlignment="1">
      <alignment horizontal="center" vertical="top"/>
    </xf>
    <xf numFmtId="0" fontId="3" fillId="13" borderId="7" xfId="0" applyFont="1" applyFill="1" applyBorder="1" applyAlignment="1">
      <alignment horizontal="center" vertical="top"/>
    </xf>
    <xf numFmtId="0" fontId="12" fillId="3" borderId="0" xfId="0" applyFont="1" applyFill="1" applyAlignment="1">
      <alignment horizontal="center" vertical="center"/>
    </xf>
    <xf numFmtId="0" fontId="3" fillId="13" borderId="6" xfId="0" applyFont="1" applyFill="1" applyBorder="1" applyAlignment="1">
      <alignment horizontal="center" vertical="top" wrapText="1"/>
    </xf>
    <xf numFmtId="0" fontId="3" fillId="13" borderId="7" xfId="0" applyFont="1" applyFill="1" applyBorder="1" applyAlignment="1">
      <alignment horizontal="center" vertical="top"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14" borderId="10" xfId="0" applyFont="1" applyFill="1" applyBorder="1" applyAlignment="1">
      <alignment horizontal="center" vertical="center" wrapText="1"/>
    </xf>
    <xf numFmtId="0" fontId="3" fillId="14" borderId="11" xfId="0" applyFont="1" applyFill="1" applyBorder="1" applyAlignment="1">
      <alignment horizontal="center" vertical="center" wrapText="1"/>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11" xfId="0" applyFont="1" applyFill="1" applyBorder="1" applyAlignment="1">
      <alignment horizontal="center" vertical="center"/>
    </xf>
    <xf numFmtId="0" fontId="0" fillId="0" borderId="1" xfId="0" applyBorder="1" applyAlignment="1">
      <alignment horizontal="center" vertical="center" wrapText="1"/>
    </xf>
    <xf numFmtId="0" fontId="29" fillId="15" borderId="8" xfId="0" applyFont="1" applyFill="1" applyBorder="1" applyAlignment="1" applyProtection="1">
      <alignment horizontal="left"/>
      <protection locked="0"/>
    </xf>
    <xf numFmtId="0" fontId="29" fillId="14" borderId="26" xfId="0" applyFont="1" applyFill="1" applyBorder="1" applyAlignment="1">
      <alignment horizontal="left" wrapText="1"/>
    </xf>
    <xf numFmtId="0" fontId="29" fillId="14" borderId="22" xfId="0" applyFont="1" applyFill="1" applyBorder="1" applyAlignment="1">
      <alignment horizontal="left" wrapText="1"/>
    </xf>
    <xf numFmtId="0" fontId="25" fillId="16" borderId="3" xfId="0" applyFont="1" applyFill="1" applyBorder="1" applyAlignment="1" applyProtection="1">
      <alignment horizontal="left"/>
      <protection locked="0"/>
    </xf>
    <xf numFmtId="0" fontId="29" fillId="13" borderId="8" xfId="0" applyFont="1" applyFill="1" applyBorder="1" applyAlignment="1" applyProtection="1">
      <alignment horizontal="left"/>
      <protection locked="0"/>
    </xf>
    <xf numFmtId="0" fontId="29" fillId="13" borderId="3" xfId="0" applyFont="1" applyFill="1" applyBorder="1" applyAlignment="1" applyProtection="1">
      <alignment horizontal="left"/>
      <protection locked="0"/>
    </xf>
    <xf numFmtId="0" fontId="10" fillId="13" borderId="9" xfId="0" applyFont="1" applyFill="1" applyBorder="1" applyAlignment="1" applyProtection="1">
      <alignment horizontal="right"/>
      <protection locked="0"/>
    </xf>
    <xf numFmtId="0" fontId="10" fillId="13" borderId="10" xfId="0" applyFont="1" applyFill="1" applyBorder="1" applyAlignment="1" applyProtection="1">
      <alignment horizontal="right"/>
      <protection locked="0"/>
    </xf>
    <xf numFmtId="0" fontId="27" fillId="10" borderId="10" xfId="0" applyFont="1" applyFill="1" applyBorder="1" applyAlignment="1" applyProtection="1">
      <alignment horizontal="right"/>
      <protection locked="0"/>
    </xf>
    <xf numFmtId="0" fontId="10" fillId="16" borderId="9" xfId="0" applyFont="1" applyFill="1" applyBorder="1" applyAlignment="1" applyProtection="1">
      <alignment horizontal="right"/>
      <protection locked="0"/>
    </xf>
    <xf numFmtId="0" fontId="10" fillId="16" borderId="10" xfId="0" applyFont="1" applyFill="1" applyBorder="1" applyAlignment="1" applyProtection="1">
      <alignment horizontal="right"/>
      <protection locked="0"/>
    </xf>
    <xf numFmtId="0" fontId="29" fillId="13" borderId="26" xfId="0" applyFont="1" applyFill="1" applyBorder="1" applyAlignment="1">
      <alignment horizontal="left"/>
    </xf>
    <xf numFmtId="0" fontId="29" fillId="13" borderId="22" xfId="0" applyFont="1" applyFill="1" applyBorder="1" applyAlignment="1">
      <alignment horizontal="left"/>
    </xf>
    <xf numFmtId="0" fontId="29" fillId="10" borderId="26" xfId="0" applyFont="1" applyFill="1" applyBorder="1" applyAlignment="1">
      <alignment horizontal="left"/>
    </xf>
    <xf numFmtId="0" fontId="29" fillId="10" borderId="22" xfId="0" applyFont="1" applyFill="1" applyBorder="1" applyAlignment="1">
      <alignment horizontal="left"/>
    </xf>
    <xf numFmtId="0" fontId="27" fillId="0" borderId="27" xfId="0" applyFont="1" applyBorder="1" applyAlignment="1">
      <alignment horizontal="right"/>
    </xf>
    <xf numFmtId="0" fontId="27" fillId="0" borderId="25" xfId="0" applyFont="1" applyBorder="1" applyAlignment="1">
      <alignment horizontal="right"/>
    </xf>
    <xf numFmtId="0" fontId="25" fillId="16" borderId="26" xfId="0" applyFont="1" applyFill="1" applyBorder="1" applyAlignment="1">
      <alignment horizontal="left"/>
    </xf>
    <xf numFmtId="0" fontId="25" fillId="16" borderId="22" xfId="0" applyFont="1" applyFill="1" applyBorder="1" applyAlignment="1">
      <alignment horizontal="left"/>
    </xf>
    <xf numFmtId="0" fontId="25" fillId="15" borderId="26" xfId="0" applyFont="1" applyFill="1" applyBorder="1" applyAlignment="1">
      <alignment horizontal="left"/>
    </xf>
    <xf numFmtId="0" fontId="25" fillId="15" borderId="22" xfId="0" applyFont="1" applyFill="1" applyBorder="1" applyAlignment="1">
      <alignment horizontal="left"/>
    </xf>
    <xf numFmtId="0" fontId="27" fillId="0" borderId="27" xfId="0" applyFont="1" applyBorder="1" applyAlignment="1">
      <alignment horizontal="right" vertical="top" wrapText="1"/>
    </xf>
    <xf numFmtId="0" fontId="27" fillId="0" borderId="25" xfId="0" applyFont="1" applyBorder="1" applyAlignment="1">
      <alignment horizontal="right" vertical="top" wrapText="1"/>
    </xf>
    <xf numFmtId="0" fontId="29" fillId="10" borderId="8" xfId="0" applyFont="1" applyFill="1" applyBorder="1" applyAlignment="1" applyProtection="1">
      <alignment horizontal="left"/>
      <protection locked="0"/>
    </xf>
    <xf numFmtId="0" fontId="29" fillId="10" borderId="3" xfId="0" applyFont="1" applyFill="1" applyBorder="1" applyAlignment="1" applyProtection="1">
      <alignment horizontal="left"/>
      <protection locked="0"/>
    </xf>
    <xf numFmtId="0" fontId="27" fillId="10" borderId="9" xfId="0" applyFont="1" applyFill="1" applyBorder="1" applyAlignment="1" applyProtection="1">
      <alignment horizontal="right"/>
      <protection locked="0"/>
    </xf>
    <xf numFmtId="0" fontId="25" fillId="16" borderId="8" xfId="0" applyFont="1" applyFill="1" applyBorder="1" applyAlignment="1" applyProtection="1">
      <alignment horizontal="left"/>
      <protection locked="0"/>
    </xf>
    <xf numFmtId="0" fontId="29" fillId="11" borderId="26" xfId="0" applyFont="1" applyFill="1" applyBorder="1" applyAlignment="1">
      <alignment horizontal="left"/>
    </xf>
    <xf numFmtId="0" fontId="29" fillId="11" borderId="22"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E5E4E2"/>
      <color rgb="FFCCD4CA"/>
      <color rgb="FFFFCCFF"/>
      <color rgb="FFCC9900"/>
      <color rgb="FF0066FF"/>
      <color rgb="FF996633"/>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4"/>
  <sheetViews>
    <sheetView showGridLines="0" tabSelected="1" zoomScaleNormal="100" workbookViewId="0">
      <pane ySplit="8" topLeftCell="A9" activePane="bottomLeft" state="frozen"/>
      <selection activeCell="C91" sqref="C91:G91"/>
      <selection pane="bottomLeft" activeCell="H11" sqref="H11"/>
    </sheetView>
  </sheetViews>
  <sheetFormatPr defaultRowHeight="15" x14ac:dyDescent="0.25"/>
  <cols>
    <col min="1" max="1" width="15.140625" customWidth="1"/>
    <col min="2" max="2" width="2.5703125" customWidth="1"/>
    <col min="3" max="3" width="10.5703125" customWidth="1"/>
    <col min="7" max="7" width="20.5703125" customWidth="1"/>
    <col min="8" max="8" width="54.5703125" bestFit="1" customWidth="1"/>
    <col min="9" max="9" width="19.28515625" customWidth="1"/>
    <col min="10" max="10" width="3.28515625" customWidth="1"/>
    <col min="11" max="11" width="12.5703125" customWidth="1"/>
    <col min="12" max="12" width="3.28515625" customWidth="1"/>
    <col min="13" max="13" width="12.5703125" customWidth="1"/>
    <col min="14" max="14" width="3.5703125" customWidth="1"/>
    <col min="15" max="16" width="14" customWidth="1"/>
    <col min="17" max="17" width="12.42578125" customWidth="1"/>
    <col min="18" max="20" width="14.28515625" bestFit="1" customWidth="1"/>
  </cols>
  <sheetData>
    <row r="1" spans="1:20" s="48" customFormat="1" ht="21" customHeight="1" x14ac:dyDescent="0.2">
      <c r="A1" s="50" t="s">
        <v>0</v>
      </c>
      <c r="B1" s="51"/>
      <c r="C1" s="51"/>
      <c r="D1" s="51"/>
      <c r="E1" s="51"/>
      <c r="F1" s="51"/>
      <c r="G1" s="51"/>
      <c r="H1" s="52"/>
      <c r="K1" s="173" t="s">
        <v>332</v>
      </c>
    </row>
    <row r="2" spans="1:20" s="48" customFormat="1" ht="21" customHeight="1" thickBot="1" x14ac:dyDescent="0.25">
      <c r="A2" s="53" t="s">
        <v>293</v>
      </c>
      <c r="B2" s="56"/>
      <c r="C2" s="56"/>
      <c r="D2" s="56"/>
      <c r="E2" s="56"/>
      <c r="F2" s="54"/>
      <c r="G2" s="54"/>
      <c r="H2" s="55"/>
      <c r="P2" s="49"/>
    </row>
    <row r="3" spans="1:20" s="48" customFormat="1" ht="9.6" customHeight="1" thickBot="1" x14ac:dyDescent="0.25">
      <c r="B3" s="137"/>
      <c r="C3" s="137"/>
      <c r="D3" s="137"/>
      <c r="E3" s="137"/>
      <c r="P3" s="49"/>
    </row>
    <row r="4" spans="1:20" s="48" customFormat="1" ht="50.45" customHeight="1" thickBot="1" x14ac:dyDescent="0.25">
      <c r="A4" s="177" t="s">
        <v>2</v>
      </c>
      <c r="B4" s="138"/>
      <c r="C4" s="142" t="s">
        <v>3</v>
      </c>
      <c r="D4" s="143" t="s">
        <v>4</v>
      </c>
      <c r="E4" s="144" t="s">
        <v>5</v>
      </c>
      <c r="F4" s="145" t="s">
        <v>6</v>
      </c>
      <c r="G4" s="164" t="s">
        <v>336</v>
      </c>
      <c r="P4" s="49"/>
    </row>
    <row r="5" spans="1:20" s="48" customFormat="1" ht="37.9" customHeight="1" thickBot="1" x14ac:dyDescent="0.25">
      <c r="A5" s="178"/>
      <c r="B5" s="139"/>
      <c r="C5" s="146" t="s">
        <v>7</v>
      </c>
      <c r="D5" s="32" t="s">
        <v>8</v>
      </c>
      <c r="E5" s="31" t="s">
        <v>9</v>
      </c>
      <c r="F5" s="30" t="s">
        <v>10</v>
      </c>
      <c r="G5" s="165" t="s">
        <v>331</v>
      </c>
      <c r="P5" s="49"/>
    </row>
    <row r="6" spans="1:20" s="137" customFormat="1" ht="12.6" customHeight="1" x14ac:dyDescent="0.2">
      <c r="A6" s="147"/>
      <c r="C6" s="147"/>
      <c r="D6" s="147"/>
      <c r="E6" s="147"/>
      <c r="F6" s="147"/>
      <c r="P6" s="148"/>
    </row>
    <row r="7" spans="1:20" ht="31.5" x14ac:dyDescent="0.5">
      <c r="A7" s="1" t="s">
        <v>294</v>
      </c>
      <c r="G7" s="79" t="s">
        <v>317</v>
      </c>
      <c r="H7" s="80"/>
      <c r="I7" s="12"/>
      <c r="K7" s="12" t="s">
        <v>1</v>
      </c>
      <c r="M7" s="34">
        <f>M140+M96+M45+M24</f>
        <v>0</v>
      </c>
      <c r="N7" s="20"/>
      <c r="P7" s="234"/>
      <c r="Q7" s="141"/>
      <c r="R7" s="140"/>
      <c r="S7" s="140"/>
      <c r="T7" s="140"/>
    </row>
    <row r="8" spans="1:20" ht="10.15" customHeight="1" x14ac:dyDescent="0.25">
      <c r="P8" s="234"/>
      <c r="Q8" s="140"/>
      <c r="R8" s="140"/>
      <c r="S8" s="140"/>
      <c r="T8" s="140"/>
    </row>
    <row r="9" spans="1:20" ht="23.25" x14ac:dyDescent="0.35">
      <c r="A9" s="74" t="s">
        <v>11</v>
      </c>
      <c r="B9" s="3" t="s">
        <v>12</v>
      </c>
    </row>
    <row r="10" spans="1:20" x14ac:dyDescent="0.25">
      <c r="C10" s="7" t="s">
        <v>13</v>
      </c>
      <c r="H10" s="2" t="s">
        <v>14</v>
      </c>
      <c r="I10" s="2" t="s">
        <v>15</v>
      </c>
      <c r="K10" s="2" t="s">
        <v>16</v>
      </c>
      <c r="M10" s="2" t="s">
        <v>17</v>
      </c>
      <c r="N10" s="2"/>
    </row>
    <row r="11" spans="1:20" ht="32.25" customHeight="1" x14ac:dyDescent="0.25">
      <c r="C11" s="231" t="s">
        <v>18</v>
      </c>
      <c r="D11" s="235"/>
      <c r="E11" s="235"/>
      <c r="F11" s="235"/>
      <c r="G11" s="236"/>
      <c r="H11" s="81"/>
      <c r="I11" s="84"/>
      <c r="K11" s="17">
        <v>5</v>
      </c>
      <c r="L11" s="15"/>
      <c r="M11" s="75">
        <v>0</v>
      </c>
      <c r="N11" s="21"/>
    </row>
    <row r="12" spans="1:20" x14ac:dyDescent="0.25">
      <c r="C12" s="237" t="s">
        <v>19</v>
      </c>
      <c r="D12" s="238"/>
      <c r="E12" s="238"/>
      <c r="F12" s="238"/>
      <c r="G12" s="239"/>
      <c r="H12" s="82"/>
      <c r="I12" s="85"/>
      <c r="K12" s="17">
        <v>4</v>
      </c>
      <c r="L12" s="15"/>
      <c r="M12" s="75">
        <v>0</v>
      </c>
      <c r="N12" s="21"/>
    </row>
    <row r="13" spans="1:20" x14ac:dyDescent="0.25">
      <c r="C13" s="240"/>
      <c r="D13" s="241"/>
      <c r="E13" s="241"/>
      <c r="F13" s="241"/>
      <c r="G13" s="242"/>
      <c r="H13" s="82"/>
      <c r="I13" s="85"/>
      <c r="K13" s="17">
        <v>4</v>
      </c>
      <c r="L13" s="15"/>
      <c r="M13" s="75">
        <v>0</v>
      </c>
      <c r="N13" s="21"/>
    </row>
    <row r="14" spans="1:20" x14ac:dyDescent="0.25">
      <c r="C14" s="243" t="s">
        <v>20</v>
      </c>
      <c r="D14" s="244"/>
      <c r="E14" s="244"/>
      <c r="F14" s="244"/>
      <c r="G14" s="245"/>
      <c r="H14" s="126"/>
      <c r="I14" s="127"/>
      <c r="K14" s="17">
        <v>2</v>
      </c>
      <c r="L14" s="15"/>
      <c r="M14" s="75">
        <v>0</v>
      </c>
      <c r="N14" s="21"/>
      <c r="P14" s="2"/>
    </row>
    <row r="15" spans="1:20" x14ac:dyDescent="0.25">
      <c r="C15" s="246"/>
      <c r="D15" s="247"/>
      <c r="E15" s="247"/>
      <c r="F15" s="247"/>
      <c r="G15" s="248"/>
      <c r="H15" s="126"/>
      <c r="I15" s="127"/>
      <c r="K15" s="17">
        <v>2</v>
      </c>
      <c r="L15" s="15"/>
      <c r="M15" s="75">
        <v>0</v>
      </c>
      <c r="N15" s="21"/>
    </row>
    <row r="16" spans="1:20" x14ac:dyDescent="0.25">
      <c r="C16" s="14"/>
      <c r="D16" s="14"/>
      <c r="E16" s="14"/>
      <c r="F16" s="14"/>
      <c r="G16" s="14"/>
      <c r="H16" s="166"/>
      <c r="I16" s="88"/>
      <c r="K16" s="15"/>
      <c r="L16" s="15"/>
      <c r="M16" s="168"/>
    </row>
    <row r="17" spans="1:20" x14ac:dyDescent="0.25">
      <c r="C17" s="7" t="s">
        <v>21</v>
      </c>
      <c r="H17" s="167" t="s">
        <v>14</v>
      </c>
      <c r="I17" s="89" t="s">
        <v>15</v>
      </c>
      <c r="K17" s="16" t="s">
        <v>16</v>
      </c>
      <c r="L17" s="15"/>
      <c r="M17" s="89" t="s">
        <v>17</v>
      </c>
      <c r="N17" s="2"/>
    </row>
    <row r="18" spans="1:20" x14ac:dyDescent="0.25">
      <c r="C18" s="207" t="s">
        <v>22</v>
      </c>
      <c r="D18" s="207"/>
      <c r="E18" s="207"/>
      <c r="F18" s="207"/>
      <c r="G18" s="207"/>
      <c r="H18" s="83"/>
      <c r="I18" s="83"/>
      <c r="K18" s="17">
        <v>2</v>
      </c>
      <c r="L18" s="15"/>
      <c r="M18" s="75">
        <v>0</v>
      </c>
      <c r="N18" s="21"/>
    </row>
    <row r="19" spans="1:20" x14ac:dyDescent="0.25">
      <c r="C19" s="207"/>
      <c r="D19" s="207"/>
      <c r="E19" s="207"/>
      <c r="F19" s="207"/>
      <c r="G19" s="207"/>
      <c r="H19" s="83"/>
      <c r="I19" s="83"/>
      <c r="K19" s="17">
        <v>2</v>
      </c>
      <c r="L19" s="15"/>
      <c r="M19" s="75">
        <v>0</v>
      </c>
      <c r="N19" s="21"/>
    </row>
    <row r="20" spans="1:20" x14ac:dyDescent="0.25">
      <c r="C20" s="207"/>
      <c r="D20" s="207"/>
      <c r="E20" s="207"/>
      <c r="F20" s="207"/>
      <c r="G20" s="207"/>
      <c r="H20" s="83"/>
      <c r="I20" s="83"/>
      <c r="K20" s="17">
        <v>2</v>
      </c>
      <c r="L20" s="15"/>
      <c r="M20" s="75">
        <v>0</v>
      </c>
      <c r="N20" s="21"/>
    </row>
    <row r="21" spans="1:20" x14ac:dyDescent="0.25">
      <c r="C21" s="207"/>
      <c r="D21" s="207"/>
      <c r="E21" s="207"/>
      <c r="F21" s="207"/>
      <c r="G21" s="207"/>
      <c r="H21" s="83"/>
      <c r="I21" s="83"/>
      <c r="K21" s="17">
        <v>2</v>
      </c>
      <c r="L21" s="15"/>
      <c r="M21" s="75">
        <v>0</v>
      </c>
      <c r="N21" s="21"/>
    </row>
    <row r="22" spans="1:20" x14ac:dyDescent="0.25">
      <c r="C22" s="10"/>
      <c r="D22" s="10"/>
      <c r="E22" s="10"/>
      <c r="F22" s="10"/>
      <c r="G22" s="10"/>
      <c r="K22" s="58"/>
      <c r="L22" s="15"/>
      <c r="M22" s="57"/>
      <c r="N22" s="21"/>
    </row>
    <row r="23" spans="1:20" x14ac:dyDescent="0.25">
      <c r="K23" s="18"/>
    </row>
    <row r="24" spans="1:20" ht="18.75" x14ac:dyDescent="0.3">
      <c r="I24" s="5" t="s">
        <v>23</v>
      </c>
      <c r="K24" s="19">
        <f>SUM(K11:K23)</f>
        <v>25</v>
      </c>
      <c r="M24" s="6">
        <f>MIN(30,(SUM(M11:M23)))</f>
        <v>0</v>
      </c>
      <c r="N24" s="22"/>
    </row>
    <row r="25" spans="1:20" x14ac:dyDescent="0.25">
      <c r="I25" s="5"/>
    </row>
    <row r="27" spans="1:20" ht="23.25" x14ac:dyDescent="0.35">
      <c r="A27" s="74" t="s">
        <v>24</v>
      </c>
      <c r="B27" s="3" t="s">
        <v>25</v>
      </c>
      <c r="O27" s="16"/>
      <c r="P27" s="15"/>
      <c r="Q27" s="15"/>
      <c r="R27" s="15"/>
      <c r="S27" s="15"/>
      <c r="T27" s="15"/>
    </row>
    <row r="28" spans="1:20" x14ac:dyDescent="0.25">
      <c r="C28" s="7" t="s">
        <v>26</v>
      </c>
      <c r="H28" s="2" t="s">
        <v>14</v>
      </c>
      <c r="I28" s="2" t="s">
        <v>15</v>
      </c>
      <c r="K28" s="2" t="s">
        <v>16</v>
      </c>
      <c r="M28" s="2" t="s">
        <v>17</v>
      </c>
      <c r="N28" s="2"/>
      <c r="O28" s="135"/>
      <c r="P28" s="135"/>
      <c r="Q28" s="135"/>
      <c r="R28" s="135"/>
      <c r="S28" s="135"/>
      <c r="T28" s="135"/>
    </row>
    <row r="29" spans="1:20" ht="33" customHeight="1" x14ac:dyDescent="0.25">
      <c r="C29" s="231" t="s">
        <v>27</v>
      </c>
      <c r="D29" s="232"/>
      <c r="E29" s="232"/>
      <c r="F29" s="232"/>
      <c r="G29" s="233"/>
      <c r="H29" s="84"/>
      <c r="I29" s="84"/>
      <c r="K29" s="17">
        <v>4</v>
      </c>
      <c r="M29" s="76">
        <v>0</v>
      </c>
      <c r="N29" s="59"/>
      <c r="O29" s="136"/>
      <c r="P29" s="136"/>
      <c r="Q29" s="136"/>
      <c r="R29" s="136"/>
      <c r="S29" s="136"/>
      <c r="T29" s="136"/>
    </row>
    <row r="30" spans="1:20" x14ac:dyDescent="0.25">
      <c r="C30" s="237" t="s">
        <v>28</v>
      </c>
      <c r="D30" s="249"/>
      <c r="E30" s="249"/>
      <c r="F30" s="249"/>
      <c r="G30" s="250"/>
      <c r="H30" s="82"/>
      <c r="I30" s="85"/>
      <c r="K30" s="17">
        <v>3</v>
      </c>
      <c r="M30" s="76">
        <v>0</v>
      </c>
      <c r="N30" s="59"/>
      <c r="O30" s="136"/>
      <c r="P30" s="136"/>
      <c r="Q30" s="136"/>
      <c r="R30" s="136"/>
      <c r="S30" s="136"/>
      <c r="T30" s="136"/>
    </row>
    <row r="31" spans="1:20" x14ac:dyDescent="0.25">
      <c r="C31" s="251"/>
      <c r="D31" s="252"/>
      <c r="E31" s="252"/>
      <c r="F31" s="252"/>
      <c r="G31" s="253"/>
      <c r="H31" s="82"/>
      <c r="I31" s="85"/>
      <c r="K31" s="17">
        <v>3</v>
      </c>
      <c r="M31" s="76">
        <v>0</v>
      </c>
      <c r="N31" s="59"/>
      <c r="O31" s="136"/>
      <c r="P31" s="136"/>
      <c r="Q31" s="136"/>
      <c r="R31" s="136"/>
      <c r="S31" s="136"/>
      <c r="T31" s="136"/>
    </row>
    <row r="32" spans="1:20" x14ac:dyDescent="0.25">
      <c r="C32" s="195" t="s">
        <v>29</v>
      </c>
      <c r="D32" s="196"/>
      <c r="E32" s="196"/>
      <c r="F32" s="196"/>
      <c r="G32" s="197"/>
      <c r="H32" s="129"/>
      <c r="I32" s="130"/>
      <c r="K32" s="17">
        <v>2</v>
      </c>
      <c r="M32" s="76">
        <v>0</v>
      </c>
      <c r="N32" s="59"/>
      <c r="O32" s="136"/>
      <c r="P32" s="136"/>
      <c r="Q32" s="136"/>
      <c r="R32" s="135"/>
      <c r="S32" s="136"/>
      <c r="T32" s="136"/>
    </row>
    <row r="33" spans="1:20" ht="34.5" customHeight="1" x14ac:dyDescent="0.25">
      <c r="C33" s="198"/>
      <c r="D33" s="199"/>
      <c r="E33" s="199"/>
      <c r="F33" s="199"/>
      <c r="G33" s="200"/>
      <c r="H33" s="131"/>
      <c r="I33" s="130"/>
      <c r="K33" s="17">
        <v>2</v>
      </c>
      <c r="M33" s="76">
        <v>0</v>
      </c>
      <c r="N33" s="59"/>
      <c r="O33" s="136"/>
      <c r="P33" s="136"/>
      <c r="Q33" s="136"/>
      <c r="R33" s="135"/>
      <c r="S33" s="136"/>
      <c r="T33" s="136"/>
    </row>
    <row r="34" spans="1:20" ht="58.15" customHeight="1" x14ac:dyDescent="0.25">
      <c r="C34" s="179" t="s">
        <v>30</v>
      </c>
      <c r="D34" s="180"/>
      <c r="E34" s="180"/>
      <c r="F34" s="180"/>
      <c r="G34" s="181"/>
      <c r="H34" s="128"/>
      <c r="I34" s="128"/>
      <c r="K34" s="17">
        <v>3</v>
      </c>
      <c r="M34" s="76">
        <v>0</v>
      </c>
      <c r="N34" s="21"/>
      <c r="O34" s="136"/>
      <c r="P34" s="136"/>
      <c r="Q34" s="136"/>
      <c r="R34" s="135"/>
      <c r="S34" s="136"/>
      <c r="T34" s="136"/>
    </row>
    <row r="35" spans="1:20" ht="44.45" customHeight="1" x14ac:dyDescent="0.25">
      <c r="C35" s="201" t="s">
        <v>312</v>
      </c>
      <c r="D35" s="202"/>
      <c r="E35" s="202"/>
      <c r="F35" s="202"/>
      <c r="G35" s="203"/>
      <c r="H35" s="132"/>
      <c r="I35" s="132"/>
      <c r="K35" s="17">
        <v>3</v>
      </c>
      <c r="M35" s="76">
        <v>0</v>
      </c>
      <c r="N35" s="21"/>
      <c r="O35" s="136"/>
      <c r="P35" s="136"/>
      <c r="Q35" s="136"/>
      <c r="R35" s="135"/>
      <c r="S35" s="136"/>
      <c r="T35" s="136"/>
    </row>
    <row r="36" spans="1:20" x14ac:dyDescent="0.25">
      <c r="A36" s="23"/>
      <c r="C36" s="67"/>
      <c r="D36" s="68" t="s">
        <v>31</v>
      </c>
      <c r="E36" s="67"/>
      <c r="F36" s="14"/>
      <c r="G36" s="14"/>
      <c r="K36" s="58"/>
      <c r="M36" s="21"/>
      <c r="N36" s="21"/>
      <c r="O36" s="46"/>
      <c r="P36" s="46"/>
      <c r="Q36" s="46"/>
      <c r="R36" s="46"/>
      <c r="S36" s="46"/>
    </row>
    <row r="38" spans="1:20" x14ac:dyDescent="0.25">
      <c r="C38" s="7" t="s">
        <v>32</v>
      </c>
      <c r="H38" s="2"/>
      <c r="I38" s="2"/>
      <c r="K38" s="2"/>
      <c r="M38" s="2"/>
      <c r="N38" s="2"/>
    </row>
    <row r="39" spans="1:20" ht="15" customHeight="1" x14ac:dyDescent="0.25">
      <c r="C39" s="212" t="s">
        <v>337</v>
      </c>
      <c r="D39" s="213"/>
      <c r="E39" s="213"/>
      <c r="F39" s="213"/>
      <c r="G39" s="214"/>
      <c r="H39" s="8" t="s">
        <v>295</v>
      </c>
      <c r="I39" s="4">
        <v>1</v>
      </c>
    </row>
    <row r="40" spans="1:20" x14ac:dyDescent="0.25">
      <c r="C40" s="215"/>
      <c r="D40" s="216"/>
      <c r="E40" s="216"/>
      <c r="F40" s="216"/>
      <c r="G40" s="217"/>
      <c r="H40" s="8" t="s">
        <v>33</v>
      </c>
      <c r="I40" s="99">
        <v>1</v>
      </c>
    </row>
    <row r="41" spans="1:20" x14ac:dyDescent="0.25">
      <c r="C41" s="215"/>
      <c r="D41" s="216"/>
      <c r="E41" s="216"/>
      <c r="F41" s="216"/>
      <c r="G41" s="217"/>
      <c r="H41" s="8" t="s">
        <v>296</v>
      </c>
      <c r="I41" s="4">
        <v>0</v>
      </c>
      <c r="K41" s="2" t="s">
        <v>16</v>
      </c>
      <c r="M41" s="2" t="s">
        <v>17</v>
      </c>
      <c r="N41" s="2"/>
      <c r="P41" s="2"/>
    </row>
    <row r="42" spans="1:20" x14ac:dyDescent="0.25">
      <c r="C42" s="218"/>
      <c r="D42" s="219"/>
      <c r="E42" s="219"/>
      <c r="F42" s="219"/>
      <c r="G42" s="220"/>
      <c r="H42" s="8" t="s">
        <v>34</v>
      </c>
      <c r="I42" s="99">
        <f>I41/I39</f>
        <v>0</v>
      </c>
      <c r="K42" s="100">
        <v>10</v>
      </c>
      <c r="M42" s="101">
        <f>IF(((I42/I40)*K42)&gt;14, 14, (I42/I40)*K42)</f>
        <v>0</v>
      </c>
      <c r="N42" s="21"/>
    </row>
    <row r="43" spans="1:20" x14ac:dyDescent="0.25">
      <c r="H43" s="33" t="s">
        <v>35</v>
      </c>
    </row>
    <row r="45" spans="1:20" ht="18.75" x14ac:dyDescent="0.3">
      <c r="I45" s="5" t="s">
        <v>36</v>
      </c>
      <c r="K45" s="19">
        <f>SUM(K29:K44)</f>
        <v>30</v>
      </c>
      <c r="M45" s="35">
        <f>MIN(27,(SUM(M29:M44)))</f>
        <v>0</v>
      </c>
      <c r="N45" s="22"/>
    </row>
    <row r="46" spans="1:20" x14ac:dyDescent="0.25">
      <c r="I46" s="5"/>
    </row>
    <row r="48" spans="1:20" ht="23.25" x14ac:dyDescent="0.35">
      <c r="A48" s="74" t="s">
        <v>37</v>
      </c>
      <c r="B48" s="3" t="s">
        <v>38</v>
      </c>
    </row>
    <row r="49" spans="3:16" x14ac:dyDescent="0.25">
      <c r="C49" s="7" t="s">
        <v>39</v>
      </c>
      <c r="H49" s="2"/>
      <c r="I49" s="2"/>
      <c r="K49" s="2"/>
      <c r="M49" s="2"/>
      <c r="N49" s="2"/>
    </row>
    <row r="50" spans="3:16" ht="34.5" customHeight="1" x14ac:dyDescent="0.25">
      <c r="C50" s="208" t="s">
        <v>338</v>
      </c>
      <c r="D50" s="208"/>
      <c r="E50" s="208"/>
      <c r="F50" s="208"/>
      <c r="G50" s="208"/>
      <c r="H50" s="11" t="s">
        <v>297</v>
      </c>
      <c r="I50" s="28">
        <v>1</v>
      </c>
      <c r="K50" s="2" t="s">
        <v>16</v>
      </c>
      <c r="M50" s="2" t="s">
        <v>17</v>
      </c>
      <c r="N50" s="2"/>
      <c r="P50" s="13"/>
    </row>
    <row r="51" spans="3:16" ht="34.5" customHeight="1" x14ac:dyDescent="0.25">
      <c r="C51" s="208"/>
      <c r="D51" s="208"/>
      <c r="E51" s="208"/>
      <c r="F51" s="208"/>
      <c r="G51" s="208"/>
      <c r="H51" s="11" t="s">
        <v>40</v>
      </c>
      <c r="I51" s="28">
        <v>0</v>
      </c>
      <c r="K51" s="36">
        <v>11</v>
      </c>
      <c r="L51" s="37"/>
      <c r="M51" s="114">
        <v>0</v>
      </c>
      <c r="N51" s="21"/>
    </row>
    <row r="52" spans="3:16" x14ac:dyDescent="0.25">
      <c r="C52" s="10"/>
      <c r="D52" s="10"/>
      <c r="E52" s="10"/>
      <c r="F52" s="10"/>
      <c r="G52" s="10"/>
      <c r="H52" s="33" t="s">
        <v>35</v>
      </c>
    </row>
    <row r="53" spans="3:16" x14ac:dyDescent="0.25">
      <c r="C53" s="7" t="s">
        <v>41</v>
      </c>
      <c r="H53" s="2" t="s">
        <v>42</v>
      </c>
      <c r="I53" s="2" t="s">
        <v>15</v>
      </c>
      <c r="K53" s="2" t="s">
        <v>16</v>
      </c>
      <c r="M53" s="2" t="s">
        <v>17</v>
      </c>
      <c r="N53" s="2"/>
    </row>
    <row r="54" spans="3:16" x14ac:dyDescent="0.25">
      <c r="C54" s="207" t="s">
        <v>315</v>
      </c>
      <c r="D54" s="207"/>
      <c r="E54" s="207"/>
      <c r="F54" s="207"/>
      <c r="G54" s="207"/>
      <c r="H54" s="87"/>
      <c r="I54" s="87"/>
      <c r="K54" s="17">
        <v>2</v>
      </c>
      <c r="M54" s="76">
        <v>0</v>
      </c>
      <c r="N54" s="21"/>
    </row>
    <row r="55" spans="3:16" x14ac:dyDescent="0.25">
      <c r="C55" s="207"/>
      <c r="D55" s="207"/>
      <c r="E55" s="207"/>
      <c r="F55" s="207"/>
      <c r="G55" s="207"/>
      <c r="H55" s="87"/>
      <c r="I55" s="87"/>
      <c r="K55" s="17">
        <v>2</v>
      </c>
      <c r="M55" s="76">
        <v>0</v>
      </c>
      <c r="N55" s="21"/>
    </row>
    <row r="56" spans="3:16" ht="15" customHeight="1" x14ac:dyDescent="0.25">
      <c r="C56" s="207"/>
      <c r="D56" s="207"/>
      <c r="E56" s="207"/>
      <c r="F56" s="207"/>
      <c r="G56" s="207"/>
      <c r="H56" s="87"/>
      <c r="I56" s="87"/>
      <c r="K56" s="17">
        <v>2</v>
      </c>
      <c r="M56" s="76">
        <v>0</v>
      </c>
      <c r="N56" s="21"/>
    </row>
    <row r="57" spans="3:16" x14ac:dyDescent="0.25">
      <c r="C57" s="10"/>
      <c r="D57" s="10"/>
      <c r="E57" s="10"/>
      <c r="F57" s="10"/>
      <c r="G57" s="10"/>
      <c r="M57" s="21"/>
      <c r="N57" s="21"/>
    </row>
    <row r="58" spans="3:16" x14ac:dyDescent="0.25">
      <c r="C58" s="62" t="s">
        <v>298</v>
      </c>
      <c r="D58" s="63"/>
      <c r="E58" s="63"/>
      <c r="F58" s="63"/>
      <c r="G58" s="63"/>
      <c r="H58" s="2" t="s">
        <v>43</v>
      </c>
      <c r="I58" s="2" t="s">
        <v>15</v>
      </c>
      <c r="K58" s="2" t="s">
        <v>16</v>
      </c>
      <c r="M58" s="2" t="s">
        <v>17</v>
      </c>
      <c r="N58" s="2"/>
    </row>
    <row r="59" spans="3:16" x14ac:dyDescent="0.25">
      <c r="C59" s="254" t="s">
        <v>44</v>
      </c>
      <c r="D59" s="254"/>
      <c r="E59" s="254"/>
      <c r="F59" s="254"/>
      <c r="G59" s="254"/>
      <c r="H59" s="87"/>
      <c r="I59" s="87"/>
      <c r="K59" s="17">
        <v>1</v>
      </c>
      <c r="M59" s="76">
        <v>0</v>
      </c>
      <c r="N59" s="21"/>
    </row>
    <row r="60" spans="3:16" x14ac:dyDescent="0.25">
      <c r="C60" s="254"/>
      <c r="D60" s="254"/>
      <c r="E60" s="254"/>
      <c r="F60" s="254"/>
      <c r="G60" s="254"/>
      <c r="H60" s="87"/>
      <c r="I60" s="87"/>
      <c r="K60" s="17">
        <v>1</v>
      </c>
      <c r="M60" s="76">
        <v>0</v>
      </c>
      <c r="N60" s="21"/>
    </row>
    <row r="61" spans="3:16" x14ac:dyDescent="0.25">
      <c r="C61" s="10"/>
      <c r="D61" s="10"/>
      <c r="E61" s="10"/>
      <c r="F61" s="10"/>
      <c r="G61" s="10"/>
      <c r="M61" s="21"/>
      <c r="N61" s="21"/>
    </row>
    <row r="62" spans="3:16" x14ac:dyDescent="0.25">
      <c r="C62" s="7" t="s">
        <v>45</v>
      </c>
      <c r="H62" s="2" t="s">
        <v>46</v>
      </c>
      <c r="I62" s="2" t="s">
        <v>47</v>
      </c>
      <c r="K62" s="2" t="s">
        <v>16</v>
      </c>
      <c r="M62" s="2" t="s">
        <v>17</v>
      </c>
      <c r="N62" s="2"/>
    </row>
    <row r="63" spans="3:16" x14ac:dyDescent="0.25">
      <c r="C63" s="207" t="s">
        <v>48</v>
      </c>
      <c r="D63" s="207"/>
      <c r="E63" s="207"/>
      <c r="F63" s="207"/>
      <c r="G63" s="207"/>
      <c r="H63" s="169"/>
      <c r="I63" s="4"/>
      <c r="K63" s="170"/>
      <c r="M63" s="171"/>
      <c r="N63" s="21"/>
    </row>
    <row r="64" spans="3:16" x14ac:dyDescent="0.25">
      <c r="C64" s="207"/>
      <c r="D64" s="207"/>
      <c r="E64" s="207"/>
      <c r="F64" s="207"/>
      <c r="G64" s="207"/>
      <c r="H64" s="169"/>
      <c r="I64" s="4"/>
      <c r="K64" s="170"/>
      <c r="M64" s="171"/>
      <c r="N64" s="21"/>
    </row>
    <row r="65" spans="3:14" x14ac:dyDescent="0.25">
      <c r="C65" s="207"/>
      <c r="D65" s="207"/>
      <c r="E65" s="207"/>
      <c r="F65" s="207"/>
      <c r="G65" s="207"/>
      <c r="H65" s="8" t="s">
        <v>49</v>
      </c>
      <c r="I65" s="4"/>
      <c r="K65" s="17">
        <v>0.5</v>
      </c>
      <c r="M65" s="171">
        <v>0</v>
      </c>
      <c r="N65" s="21"/>
    </row>
    <row r="66" spans="3:14" x14ac:dyDescent="0.25">
      <c r="C66" s="207"/>
      <c r="D66" s="207"/>
      <c r="E66" s="207"/>
      <c r="F66" s="207"/>
      <c r="G66" s="207"/>
      <c r="H66" s="8" t="s">
        <v>299</v>
      </c>
      <c r="I66" s="4"/>
      <c r="K66" s="17">
        <v>0.5</v>
      </c>
      <c r="M66" s="171">
        <v>0</v>
      </c>
      <c r="N66" s="21"/>
    </row>
    <row r="67" spans="3:14" x14ac:dyDescent="0.25">
      <c r="C67" s="10"/>
      <c r="D67" s="10"/>
      <c r="E67" s="10"/>
      <c r="F67" s="10"/>
      <c r="G67" s="10"/>
      <c r="H67" s="23"/>
      <c r="M67" s="21"/>
      <c r="N67" s="21"/>
    </row>
    <row r="68" spans="3:14" x14ac:dyDescent="0.25">
      <c r="C68" s="7" t="s">
        <v>50</v>
      </c>
      <c r="H68" s="2" t="s">
        <v>51</v>
      </c>
      <c r="I68" s="2" t="s">
        <v>15</v>
      </c>
      <c r="K68" s="2" t="s">
        <v>16</v>
      </c>
      <c r="M68" s="2" t="s">
        <v>17</v>
      </c>
      <c r="N68" s="2"/>
    </row>
    <row r="69" spans="3:14" ht="15" customHeight="1" x14ac:dyDescent="0.25">
      <c r="C69" s="212" t="s">
        <v>52</v>
      </c>
      <c r="D69" s="213"/>
      <c r="E69" s="213"/>
      <c r="F69" s="213"/>
      <c r="G69" s="214"/>
      <c r="H69" s="134"/>
      <c r="I69" s="87"/>
      <c r="K69" s="17">
        <v>1</v>
      </c>
      <c r="M69" s="76">
        <v>0</v>
      </c>
      <c r="N69" s="21"/>
    </row>
    <row r="70" spans="3:14" x14ac:dyDescent="0.25">
      <c r="C70" s="215"/>
      <c r="D70" s="216"/>
      <c r="E70" s="216"/>
      <c r="F70" s="216"/>
      <c r="G70" s="217"/>
      <c r="H70" s="134"/>
      <c r="I70" s="87"/>
      <c r="K70" s="17">
        <v>1</v>
      </c>
      <c r="M70" s="76">
        <v>0</v>
      </c>
      <c r="N70" s="21"/>
    </row>
    <row r="71" spans="3:14" x14ac:dyDescent="0.25">
      <c r="C71" s="218"/>
      <c r="D71" s="219"/>
      <c r="E71" s="219"/>
      <c r="F71" s="219"/>
      <c r="G71" s="220"/>
      <c r="H71" s="134"/>
      <c r="I71" s="87"/>
      <c r="K71" s="17">
        <v>1</v>
      </c>
      <c r="M71" s="76">
        <v>0</v>
      </c>
      <c r="N71" s="21"/>
    </row>
    <row r="72" spans="3:14" x14ac:dyDescent="0.25">
      <c r="C72" s="10"/>
      <c r="D72" s="10"/>
      <c r="E72" s="10"/>
      <c r="F72" s="10"/>
      <c r="G72" s="10"/>
    </row>
    <row r="73" spans="3:14" x14ac:dyDescent="0.25">
      <c r="C73" s="7" t="s">
        <v>319</v>
      </c>
      <c r="H73" s="2" t="s">
        <v>318</v>
      </c>
      <c r="I73" s="2" t="s">
        <v>15</v>
      </c>
      <c r="K73" s="2" t="s">
        <v>16</v>
      </c>
      <c r="M73" s="2" t="s">
        <v>17</v>
      </c>
      <c r="N73" s="2"/>
    </row>
    <row r="74" spans="3:14" ht="47.45" customHeight="1" x14ac:dyDescent="0.25">
      <c r="C74" s="204" t="s">
        <v>321</v>
      </c>
      <c r="D74" s="205"/>
      <c r="E74" s="205"/>
      <c r="F74" s="205"/>
      <c r="G74" s="206"/>
      <c r="H74" s="125"/>
      <c r="I74" s="86"/>
      <c r="K74" s="17">
        <v>3</v>
      </c>
      <c r="M74" s="76">
        <v>0</v>
      </c>
      <c r="N74" s="21"/>
    </row>
    <row r="75" spans="3:14" x14ac:dyDescent="0.25">
      <c r="C75" s="123"/>
      <c r="D75" s="123"/>
      <c r="E75" s="123"/>
      <c r="F75" s="123"/>
      <c r="G75" s="123"/>
      <c r="H75" s="23"/>
      <c r="K75" s="58"/>
      <c r="M75" s="21"/>
      <c r="N75" s="21"/>
    </row>
    <row r="76" spans="3:14" x14ac:dyDescent="0.25">
      <c r="C76" s="7" t="s">
        <v>300</v>
      </c>
      <c r="H76" s="2" t="s">
        <v>53</v>
      </c>
      <c r="I76" s="2" t="s">
        <v>15</v>
      </c>
      <c r="K76" s="2" t="s">
        <v>16</v>
      </c>
      <c r="M76" s="2" t="s">
        <v>17</v>
      </c>
      <c r="N76" s="2"/>
    </row>
    <row r="77" spans="3:14" x14ac:dyDescent="0.25">
      <c r="C77" s="209" t="s">
        <v>313</v>
      </c>
      <c r="D77" s="210"/>
      <c r="E77" s="210"/>
      <c r="F77" s="210"/>
      <c r="G77" s="211"/>
      <c r="H77" s="90"/>
      <c r="I77" s="87"/>
      <c r="K77" s="17">
        <v>2</v>
      </c>
      <c r="M77" s="76">
        <v>0</v>
      </c>
      <c r="N77" s="21"/>
    </row>
    <row r="79" spans="3:14" x14ac:dyDescent="0.25">
      <c r="C79" s="7" t="s">
        <v>54</v>
      </c>
      <c r="H79" s="2" t="s">
        <v>55</v>
      </c>
      <c r="I79" s="2" t="s">
        <v>15</v>
      </c>
      <c r="K79" s="2"/>
      <c r="M79" s="2"/>
      <c r="N79" s="2"/>
    </row>
    <row r="80" spans="3:14" x14ac:dyDescent="0.25">
      <c r="C80" s="207" t="s">
        <v>56</v>
      </c>
      <c r="D80" s="207"/>
      <c r="E80" s="207"/>
      <c r="F80" s="207"/>
      <c r="G80" s="207"/>
      <c r="H80" s="90"/>
      <c r="I80" s="87"/>
    </row>
    <row r="81" spans="3:14" x14ac:dyDescent="0.25">
      <c r="C81" s="207"/>
      <c r="D81" s="207"/>
      <c r="E81" s="207"/>
      <c r="F81" s="207"/>
      <c r="G81" s="207"/>
      <c r="H81" s="90"/>
      <c r="I81" s="87"/>
    </row>
    <row r="82" spans="3:14" x14ac:dyDescent="0.25">
      <c r="C82" s="207"/>
      <c r="D82" s="207"/>
      <c r="E82" s="207"/>
      <c r="F82" s="207"/>
      <c r="G82" s="207"/>
      <c r="H82" s="90"/>
      <c r="I82" s="87"/>
      <c r="K82" s="2" t="s">
        <v>16</v>
      </c>
      <c r="M82" s="2" t="s">
        <v>17</v>
      </c>
      <c r="N82" s="2"/>
    </row>
    <row r="83" spans="3:14" x14ac:dyDescent="0.25">
      <c r="C83" s="207"/>
      <c r="D83" s="207"/>
      <c r="E83" s="207"/>
      <c r="F83" s="207"/>
      <c r="G83" s="207"/>
      <c r="H83" s="90"/>
      <c r="I83" s="87"/>
      <c r="K83" s="17">
        <v>1</v>
      </c>
      <c r="M83" s="76">
        <v>0</v>
      </c>
      <c r="N83" s="21"/>
    </row>
    <row r="85" spans="3:14" x14ac:dyDescent="0.25">
      <c r="C85" s="7" t="s">
        <v>57</v>
      </c>
      <c r="H85" s="2" t="s">
        <v>58</v>
      </c>
      <c r="I85" s="2" t="s">
        <v>47</v>
      </c>
      <c r="K85" s="2" t="s">
        <v>16</v>
      </c>
      <c r="M85" s="2" t="s">
        <v>17</v>
      </c>
      <c r="N85" s="2"/>
    </row>
    <row r="86" spans="3:14" x14ac:dyDescent="0.25">
      <c r="C86" s="209" t="s">
        <v>59</v>
      </c>
      <c r="D86" s="210"/>
      <c r="E86" s="210"/>
      <c r="F86" s="210"/>
      <c r="G86" s="211"/>
      <c r="H86" s="87"/>
      <c r="I86" s="87"/>
      <c r="K86" s="17">
        <v>1</v>
      </c>
      <c r="M86" s="76">
        <v>0</v>
      </c>
      <c r="N86" s="21"/>
    </row>
    <row r="88" spans="3:14" x14ac:dyDescent="0.25">
      <c r="C88" s="7" t="s">
        <v>60</v>
      </c>
      <c r="H88" s="2" t="s">
        <v>61</v>
      </c>
      <c r="I88" s="2" t="s">
        <v>15</v>
      </c>
      <c r="K88" s="2"/>
      <c r="M88" s="2"/>
      <c r="N88" s="2"/>
    </row>
    <row r="89" spans="3:14" x14ac:dyDescent="0.25">
      <c r="C89" s="207" t="s">
        <v>62</v>
      </c>
      <c r="D89" s="207"/>
      <c r="E89" s="207"/>
      <c r="F89" s="207"/>
      <c r="G89" s="207"/>
      <c r="H89" s="87" t="s">
        <v>63</v>
      </c>
      <c r="I89" s="87"/>
    </row>
    <row r="90" spans="3:14" x14ac:dyDescent="0.25">
      <c r="C90" s="207"/>
      <c r="D90" s="207"/>
      <c r="E90" s="207"/>
      <c r="F90" s="207"/>
      <c r="G90" s="207"/>
      <c r="H90" s="87" t="s">
        <v>64</v>
      </c>
      <c r="I90" s="87"/>
    </row>
    <row r="91" spans="3:14" x14ac:dyDescent="0.25">
      <c r="C91" s="207"/>
      <c r="D91" s="207"/>
      <c r="E91" s="207"/>
      <c r="F91" s="207"/>
      <c r="G91" s="207"/>
      <c r="H91" s="87" t="s">
        <v>65</v>
      </c>
      <c r="I91" s="87"/>
      <c r="K91" s="2" t="s">
        <v>16</v>
      </c>
      <c r="M91" s="2" t="s">
        <v>17</v>
      </c>
      <c r="N91" s="2"/>
    </row>
    <row r="92" spans="3:14" x14ac:dyDescent="0.25">
      <c r="C92" s="207"/>
      <c r="D92" s="207"/>
      <c r="E92" s="207"/>
      <c r="F92" s="207"/>
      <c r="G92" s="207"/>
      <c r="H92" s="87" t="s">
        <v>65</v>
      </c>
      <c r="I92" s="87"/>
      <c r="K92" s="61">
        <v>4</v>
      </c>
      <c r="M92" s="76">
        <v>0</v>
      </c>
      <c r="N92" s="21"/>
    </row>
    <row r="93" spans="3:14" x14ac:dyDescent="0.25">
      <c r="C93" s="10"/>
      <c r="D93" s="10"/>
      <c r="E93" s="10"/>
      <c r="F93" s="10"/>
      <c r="G93" s="10"/>
      <c r="H93" s="88"/>
      <c r="I93" s="88"/>
      <c r="K93" s="92"/>
      <c r="M93" s="91"/>
      <c r="N93" s="21"/>
    </row>
    <row r="94" spans="3:14" x14ac:dyDescent="0.25">
      <c r="C94" s="7" t="s">
        <v>310</v>
      </c>
    </row>
    <row r="95" spans="3:14" ht="64.150000000000006" customHeight="1" x14ac:dyDescent="0.25">
      <c r="C95" s="174" t="s">
        <v>308</v>
      </c>
      <c r="D95" s="175"/>
      <c r="E95" s="175"/>
      <c r="F95" s="175"/>
      <c r="G95" s="176"/>
      <c r="H95" s="87"/>
      <c r="I95" s="87"/>
      <c r="K95" s="17">
        <v>6</v>
      </c>
      <c r="M95" s="76">
        <v>0</v>
      </c>
      <c r="N95" s="21"/>
    </row>
    <row r="96" spans="3:14" ht="18.75" x14ac:dyDescent="0.3">
      <c r="I96" s="5" t="s">
        <v>66</v>
      </c>
      <c r="K96" s="19">
        <f>SUM(K51:K95)</f>
        <v>40</v>
      </c>
      <c r="M96" s="35">
        <f>MIN(30,(SUM(M51:M95)))</f>
        <v>0</v>
      </c>
      <c r="N96" s="22"/>
    </row>
    <row r="97" spans="1:19" x14ac:dyDescent="0.25">
      <c r="I97" s="5"/>
    </row>
    <row r="99" spans="1:19" ht="23.25" x14ac:dyDescent="0.35">
      <c r="A99" s="74" t="s">
        <v>67</v>
      </c>
      <c r="B99" s="3" t="s">
        <v>68</v>
      </c>
    </row>
    <row r="100" spans="1:19" ht="15.75" thickBot="1" x14ac:dyDescent="0.3">
      <c r="C100" s="7" t="s">
        <v>69</v>
      </c>
      <c r="H100" s="2" t="s">
        <v>70</v>
      </c>
      <c r="I100" s="2"/>
      <c r="K100" s="2" t="s">
        <v>16</v>
      </c>
      <c r="M100" s="2" t="s">
        <v>17</v>
      </c>
      <c r="N100" s="2"/>
      <c r="O100" s="69" t="s">
        <v>71</v>
      </c>
    </row>
    <row r="101" spans="1:19" ht="15" customHeight="1" x14ac:dyDescent="0.25">
      <c r="C101" s="223" t="s">
        <v>72</v>
      </c>
      <c r="D101" s="224"/>
      <c r="E101" s="224"/>
      <c r="F101" s="224"/>
      <c r="G101" s="225"/>
      <c r="H101" s="266" t="s">
        <v>73</v>
      </c>
      <c r="I101" s="267"/>
      <c r="K101" s="193" t="s">
        <v>74</v>
      </c>
      <c r="M101" s="183">
        <v>0</v>
      </c>
      <c r="N101" s="21"/>
      <c r="O101" s="259"/>
      <c r="P101" s="260"/>
      <c r="Q101" s="260"/>
      <c r="R101" s="260"/>
      <c r="S101" s="102"/>
    </row>
    <row r="102" spans="1:19" ht="15.75" thickBot="1" x14ac:dyDescent="0.3">
      <c r="C102" s="226"/>
      <c r="D102" s="216"/>
      <c r="E102" s="216"/>
      <c r="F102" s="216"/>
      <c r="G102" s="227"/>
      <c r="H102" s="191" t="s">
        <v>75</v>
      </c>
      <c r="I102" s="192"/>
      <c r="K102" s="194"/>
      <c r="M102" s="184"/>
      <c r="N102" s="21"/>
      <c r="O102" s="261"/>
      <c r="P102" s="262"/>
      <c r="Q102" s="262"/>
      <c r="R102" s="262"/>
      <c r="S102" s="105"/>
    </row>
    <row r="103" spans="1:19" x14ac:dyDescent="0.25">
      <c r="C103" s="226"/>
      <c r="D103" s="216"/>
      <c r="E103" s="216"/>
      <c r="F103" s="216"/>
      <c r="G103" s="227"/>
      <c r="H103" s="268" t="s">
        <v>76</v>
      </c>
      <c r="I103" s="269"/>
      <c r="K103" s="193" t="s">
        <v>77</v>
      </c>
      <c r="M103" s="183">
        <v>0</v>
      </c>
      <c r="N103" s="21"/>
      <c r="O103" s="278"/>
      <c r="P103" s="279"/>
      <c r="Q103" s="279"/>
      <c r="R103" s="279"/>
      <c r="S103" s="106"/>
    </row>
    <row r="104" spans="1:19" ht="15.75" thickBot="1" x14ac:dyDescent="0.3">
      <c r="C104" s="226"/>
      <c r="D104" s="216"/>
      <c r="E104" s="216"/>
      <c r="F104" s="216"/>
      <c r="G104" s="227"/>
      <c r="H104" s="270" t="s">
        <v>78</v>
      </c>
      <c r="I104" s="271"/>
      <c r="K104" s="194"/>
      <c r="M104" s="184"/>
      <c r="N104" s="21"/>
      <c r="O104" s="280"/>
      <c r="P104" s="263"/>
      <c r="Q104" s="263"/>
      <c r="R104" s="263"/>
      <c r="S104" s="107"/>
    </row>
    <row r="105" spans="1:19" x14ac:dyDescent="0.25">
      <c r="C105" s="226"/>
      <c r="D105" s="216"/>
      <c r="E105" s="216"/>
      <c r="F105" s="216"/>
      <c r="G105" s="227"/>
      <c r="H105" s="272" t="s">
        <v>79</v>
      </c>
      <c r="I105" s="273"/>
      <c r="K105" s="193" t="s">
        <v>74</v>
      </c>
      <c r="M105" s="183">
        <v>0</v>
      </c>
      <c r="N105" s="21"/>
      <c r="O105" s="281"/>
      <c r="P105" s="258"/>
      <c r="Q105" s="258"/>
      <c r="R105" s="258"/>
      <c r="S105" s="108"/>
    </row>
    <row r="106" spans="1:19" ht="15.75" thickBot="1" x14ac:dyDescent="0.3">
      <c r="C106" s="226"/>
      <c r="D106" s="216"/>
      <c r="E106" s="216"/>
      <c r="F106" s="216"/>
      <c r="G106" s="227"/>
      <c r="H106" s="191" t="s">
        <v>75</v>
      </c>
      <c r="I106" s="192"/>
      <c r="K106" s="194"/>
      <c r="M106" s="184"/>
      <c r="N106" s="21"/>
      <c r="O106" s="264"/>
      <c r="P106" s="265"/>
      <c r="Q106" s="265"/>
      <c r="R106" s="265"/>
      <c r="S106" s="109"/>
    </row>
    <row r="107" spans="1:19" x14ac:dyDescent="0.25">
      <c r="C107" s="226"/>
      <c r="D107" s="216"/>
      <c r="E107" s="216"/>
      <c r="F107" s="216"/>
      <c r="G107" s="227"/>
      <c r="H107" s="274" t="s">
        <v>322</v>
      </c>
      <c r="I107" s="275"/>
      <c r="K107" s="193">
        <v>2</v>
      </c>
      <c r="M107" s="183">
        <v>0</v>
      </c>
      <c r="N107" s="21"/>
      <c r="O107" s="255"/>
      <c r="P107" s="182"/>
      <c r="Q107" s="182"/>
      <c r="R107" s="182"/>
      <c r="S107" s="110"/>
    </row>
    <row r="108" spans="1:19" ht="15.75" thickBot="1" x14ac:dyDescent="0.3">
      <c r="C108" s="226"/>
      <c r="D108" s="216"/>
      <c r="E108" s="216"/>
      <c r="F108" s="216"/>
      <c r="G108" s="227"/>
      <c r="H108" s="276"/>
      <c r="I108" s="277"/>
      <c r="K108" s="194"/>
      <c r="M108" s="184"/>
      <c r="N108" s="21"/>
      <c r="O108" s="185"/>
      <c r="P108" s="186"/>
      <c r="Q108" s="186"/>
      <c r="R108" s="186"/>
      <c r="S108" s="111"/>
    </row>
    <row r="109" spans="1:19" ht="30" customHeight="1" x14ac:dyDescent="0.25">
      <c r="C109" s="226"/>
      <c r="D109" s="216"/>
      <c r="E109" s="216"/>
      <c r="F109" s="216"/>
      <c r="G109" s="227"/>
      <c r="H109" s="256" t="s">
        <v>340</v>
      </c>
      <c r="I109" s="257"/>
      <c r="K109" s="193">
        <v>2</v>
      </c>
      <c r="M109" s="183">
        <v>0</v>
      </c>
      <c r="N109" s="21"/>
      <c r="O109" s="187"/>
      <c r="P109" s="188"/>
      <c r="Q109" s="188"/>
      <c r="R109" s="188"/>
      <c r="S109" s="103"/>
    </row>
    <row r="110" spans="1:19" ht="24" customHeight="1" thickBot="1" x14ac:dyDescent="0.3">
      <c r="C110" s="228"/>
      <c r="D110" s="229"/>
      <c r="E110" s="229"/>
      <c r="F110" s="229"/>
      <c r="G110" s="230"/>
      <c r="H110" s="191"/>
      <c r="I110" s="192"/>
      <c r="K110" s="194"/>
      <c r="M110" s="184"/>
      <c r="N110" s="21"/>
      <c r="O110" s="189"/>
      <c r="P110" s="190"/>
      <c r="Q110" s="190"/>
      <c r="R110" s="190"/>
      <c r="S110" s="104"/>
    </row>
    <row r="111" spans="1:19" ht="17.25" customHeight="1" x14ac:dyDescent="0.25">
      <c r="C111" s="123"/>
      <c r="D111" s="123"/>
      <c r="E111" s="123"/>
      <c r="F111" s="123"/>
      <c r="G111" s="123"/>
      <c r="H111" s="45"/>
      <c r="I111" s="45" t="s">
        <v>80</v>
      </c>
      <c r="K111" s="93">
        <v>10</v>
      </c>
      <c r="L111" s="47"/>
      <c r="M111" s="112">
        <f>MIN(10,(SUM(M101:SUM110)))</f>
        <v>0</v>
      </c>
      <c r="N111" s="21"/>
      <c r="O111" s="46"/>
      <c r="P111" s="46"/>
      <c r="Q111" s="46"/>
      <c r="R111" s="46"/>
      <c r="S111" s="46"/>
    </row>
    <row r="112" spans="1:19" ht="17.25" customHeight="1" x14ac:dyDescent="0.25"/>
    <row r="113" spans="3:14" x14ac:dyDescent="0.25">
      <c r="C113" s="7" t="s">
        <v>81</v>
      </c>
      <c r="H113" s="2" t="s">
        <v>82</v>
      </c>
      <c r="I113" s="2" t="s">
        <v>15</v>
      </c>
      <c r="K113" s="2" t="s">
        <v>16</v>
      </c>
      <c r="M113" s="2" t="s">
        <v>17</v>
      </c>
      <c r="N113" s="2"/>
    </row>
    <row r="114" spans="3:14" ht="49.5" customHeight="1" x14ac:dyDescent="0.25">
      <c r="C114" s="221" t="s">
        <v>83</v>
      </c>
      <c r="D114" s="221"/>
      <c r="E114" s="221"/>
      <c r="F114" s="221"/>
      <c r="G114" s="222"/>
      <c r="H114" s="94"/>
      <c r="I114" s="87"/>
      <c r="K114" s="17">
        <v>1</v>
      </c>
      <c r="M114" s="76">
        <v>0</v>
      </c>
      <c r="N114" s="21"/>
    </row>
    <row r="115" spans="3:14" x14ac:dyDescent="0.25">
      <c r="C115" s="123"/>
      <c r="D115" s="123"/>
      <c r="E115" s="123"/>
      <c r="F115" s="123"/>
      <c r="G115" s="123"/>
      <c r="I115" s="88"/>
      <c r="K115" s="58"/>
      <c r="M115" s="21"/>
      <c r="N115" s="21"/>
    </row>
    <row r="116" spans="3:14" x14ac:dyDescent="0.25">
      <c r="C116" s="7" t="s">
        <v>84</v>
      </c>
      <c r="H116" s="2" t="s">
        <v>85</v>
      </c>
      <c r="I116" s="89" t="s">
        <v>15</v>
      </c>
      <c r="K116" s="2" t="s">
        <v>16</v>
      </c>
      <c r="M116" s="2" t="s">
        <v>17</v>
      </c>
      <c r="N116" s="2"/>
    </row>
    <row r="117" spans="3:14" ht="15" customHeight="1" x14ac:dyDescent="0.25">
      <c r="C117" s="221" t="s">
        <v>86</v>
      </c>
      <c r="D117" s="221"/>
      <c r="E117" s="221"/>
      <c r="F117" s="221"/>
      <c r="G117" s="221"/>
      <c r="H117" s="134"/>
      <c r="I117" s="87"/>
      <c r="K117" s="17">
        <v>0.5</v>
      </c>
      <c r="M117" s="76">
        <v>0</v>
      </c>
      <c r="N117" s="21"/>
    </row>
    <row r="118" spans="3:14" x14ac:dyDescent="0.25">
      <c r="C118" s="221"/>
      <c r="D118" s="221"/>
      <c r="E118" s="221"/>
      <c r="F118" s="221"/>
      <c r="G118" s="221"/>
      <c r="H118" s="134"/>
      <c r="I118" s="87"/>
      <c r="K118" s="17">
        <v>0.5</v>
      </c>
      <c r="M118" s="76">
        <v>0</v>
      </c>
      <c r="N118" s="21"/>
    </row>
    <row r="119" spans="3:14" x14ac:dyDescent="0.25">
      <c r="C119" s="221"/>
      <c r="D119" s="221"/>
      <c r="E119" s="221"/>
      <c r="F119" s="221"/>
      <c r="G119" s="221"/>
      <c r="H119" s="134"/>
      <c r="I119" s="87"/>
      <c r="K119" s="17">
        <v>0.5</v>
      </c>
      <c r="M119" s="76">
        <v>0</v>
      </c>
      <c r="N119" s="21"/>
    </row>
    <row r="120" spans="3:14" ht="27" customHeight="1" x14ac:dyDescent="0.25">
      <c r="C120" s="221"/>
      <c r="D120" s="221"/>
      <c r="E120" s="221"/>
      <c r="F120" s="221"/>
      <c r="G120" s="221"/>
      <c r="H120" s="134"/>
      <c r="I120" s="87"/>
      <c r="K120" s="17">
        <v>0.5</v>
      </c>
      <c r="M120" s="76">
        <v>0</v>
      </c>
      <c r="N120" s="21"/>
    </row>
    <row r="121" spans="3:14" ht="15" customHeight="1" x14ac:dyDescent="0.25">
      <c r="C121" s="123"/>
      <c r="D121" s="123"/>
      <c r="E121" s="123"/>
      <c r="F121" s="123"/>
      <c r="G121" s="123"/>
      <c r="I121" s="88"/>
      <c r="K121" s="58"/>
      <c r="M121" s="21"/>
      <c r="N121" s="21"/>
    </row>
    <row r="122" spans="3:14" x14ac:dyDescent="0.25">
      <c r="C122" s="7" t="s">
        <v>87</v>
      </c>
      <c r="H122" s="2" t="s">
        <v>85</v>
      </c>
      <c r="I122" s="89" t="s">
        <v>15</v>
      </c>
      <c r="K122" s="2" t="s">
        <v>16</v>
      </c>
      <c r="M122" s="2" t="s">
        <v>17</v>
      </c>
      <c r="N122" s="2"/>
    </row>
    <row r="123" spans="3:14" ht="15" customHeight="1" x14ac:dyDescent="0.25">
      <c r="C123" s="212" t="s">
        <v>88</v>
      </c>
      <c r="D123" s="213"/>
      <c r="E123" s="213"/>
      <c r="F123" s="213"/>
      <c r="G123" s="214"/>
      <c r="H123" s="133"/>
      <c r="I123" s="87"/>
      <c r="K123" s="17">
        <v>1</v>
      </c>
      <c r="M123" s="76">
        <v>0</v>
      </c>
      <c r="N123" s="21"/>
    </row>
    <row r="124" spans="3:14" x14ac:dyDescent="0.25">
      <c r="C124" s="215"/>
      <c r="D124" s="216"/>
      <c r="E124" s="216"/>
      <c r="F124" s="216"/>
      <c r="G124" s="217"/>
      <c r="H124" s="134"/>
      <c r="I124" s="87"/>
      <c r="K124" s="17">
        <v>1</v>
      </c>
      <c r="M124" s="76">
        <v>0</v>
      </c>
      <c r="N124" s="21"/>
    </row>
    <row r="125" spans="3:14" x14ac:dyDescent="0.25">
      <c r="C125" s="215"/>
      <c r="D125" s="216"/>
      <c r="E125" s="216"/>
      <c r="F125" s="216"/>
      <c r="G125" s="217"/>
      <c r="H125" s="134"/>
      <c r="I125" s="87"/>
      <c r="K125" s="17">
        <v>1</v>
      </c>
      <c r="M125" s="76">
        <v>0</v>
      </c>
      <c r="N125" s="21"/>
    </row>
    <row r="126" spans="3:14" x14ac:dyDescent="0.25">
      <c r="C126" s="215"/>
      <c r="D126" s="216"/>
      <c r="E126" s="216"/>
      <c r="F126" s="216"/>
      <c r="G126" s="217"/>
      <c r="H126" s="134"/>
      <c r="I126" s="87"/>
      <c r="K126" s="17">
        <v>1</v>
      </c>
      <c r="M126" s="76">
        <v>0</v>
      </c>
      <c r="N126" s="21"/>
    </row>
    <row r="127" spans="3:14" x14ac:dyDescent="0.25">
      <c r="C127" s="215"/>
      <c r="D127" s="216"/>
      <c r="E127" s="216"/>
      <c r="F127" s="216"/>
      <c r="G127" s="217"/>
      <c r="H127" s="134"/>
      <c r="I127" s="87"/>
      <c r="K127" s="17">
        <v>1</v>
      </c>
      <c r="M127" s="76">
        <v>0</v>
      </c>
      <c r="N127" s="21"/>
    </row>
    <row r="128" spans="3:14" ht="15" customHeight="1" x14ac:dyDescent="0.25">
      <c r="C128" s="218"/>
      <c r="D128" s="219"/>
      <c r="E128" s="219"/>
      <c r="F128" s="219"/>
      <c r="G128" s="220"/>
      <c r="H128" s="134"/>
      <c r="I128" s="87"/>
      <c r="K128" s="17">
        <v>1</v>
      </c>
      <c r="M128" s="76">
        <v>0</v>
      </c>
      <c r="N128" s="21"/>
    </row>
    <row r="129" spans="3:19" ht="15" customHeight="1" x14ac:dyDescent="0.25">
      <c r="C129" s="123"/>
      <c r="D129" s="123"/>
      <c r="E129" s="123"/>
      <c r="F129" s="123"/>
      <c r="G129" s="123"/>
      <c r="I129" s="88"/>
      <c r="K129" s="60"/>
      <c r="M129" s="21"/>
      <c r="N129" s="21"/>
    </row>
    <row r="130" spans="3:19" x14ac:dyDescent="0.25">
      <c r="C130" s="7" t="s">
        <v>89</v>
      </c>
      <c r="H130" s="2" t="s">
        <v>14</v>
      </c>
      <c r="I130" s="89" t="s">
        <v>15</v>
      </c>
      <c r="K130" s="2" t="s">
        <v>16</v>
      </c>
      <c r="M130" s="2" t="s">
        <v>17</v>
      </c>
      <c r="N130" s="2"/>
      <c r="O130" s="46"/>
      <c r="P130" s="46"/>
      <c r="Q130" s="46"/>
      <c r="R130" s="46"/>
      <c r="S130" s="46"/>
    </row>
    <row r="131" spans="3:19" ht="48" customHeight="1" x14ac:dyDescent="0.25">
      <c r="C131" s="231" t="s">
        <v>90</v>
      </c>
      <c r="D131" s="232"/>
      <c r="E131" s="232"/>
      <c r="F131" s="232"/>
      <c r="G131" s="233"/>
      <c r="H131" s="84"/>
      <c r="I131" s="84"/>
      <c r="K131" s="17">
        <v>1</v>
      </c>
      <c r="M131" s="76">
        <v>0</v>
      </c>
      <c r="N131" s="59"/>
      <c r="O131" s="46"/>
      <c r="P131" s="46"/>
      <c r="Q131" s="46"/>
      <c r="R131" s="46"/>
      <c r="S131" s="46"/>
    </row>
    <row r="132" spans="3:19" ht="15" customHeight="1" x14ac:dyDescent="0.25">
      <c r="C132" s="237" t="s">
        <v>91</v>
      </c>
      <c r="D132" s="249"/>
      <c r="E132" s="249"/>
      <c r="F132" s="249"/>
      <c r="G132" s="250"/>
      <c r="H132" s="82"/>
      <c r="I132" s="85"/>
      <c r="K132" s="17">
        <v>1</v>
      </c>
      <c r="M132" s="76">
        <v>0</v>
      </c>
      <c r="N132" s="59"/>
      <c r="O132" s="46"/>
      <c r="P132" s="46"/>
      <c r="Q132" s="46"/>
      <c r="R132" s="46"/>
      <c r="S132" s="46"/>
    </row>
    <row r="133" spans="3:19" x14ac:dyDescent="0.25">
      <c r="C133" s="251"/>
      <c r="D133" s="252"/>
      <c r="E133" s="252"/>
      <c r="F133" s="252"/>
      <c r="G133" s="253"/>
      <c r="H133" s="82"/>
      <c r="I133" s="85"/>
      <c r="K133" s="17">
        <v>1</v>
      </c>
      <c r="M133" s="76">
        <v>0</v>
      </c>
      <c r="N133" s="59"/>
      <c r="O133" s="46"/>
      <c r="P133" s="46"/>
      <c r="Q133" s="46"/>
      <c r="R133" s="46"/>
      <c r="S133" s="46"/>
    </row>
    <row r="134" spans="3:19" ht="15" customHeight="1" x14ac:dyDescent="0.25">
      <c r="C134" s="195" t="s">
        <v>92</v>
      </c>
      <c r="D134" s="196"/>
      <c r="E134" s="196"/>
      <c r="F134" s="196"/>
      <c r="G134" s="197"/>
      <c r="H134" s="131"/>
      <c r="I134" s="130"/>
      <c r="K134" s="17">
        <v>1</v>
      </c>
      <c r="M134" s="76">
        <v>0</v>
      </c>
      <c r="N134" s="59"/>
      <c r="O134" s="46"/>
      <c r="P134" s="46"/>
      <c r="Q134" s="46"/>
      <c r="R134" s="46"/>
      <c r="S134" s="46"/>
    </row>
    <row r="135" spans="3:19" x14ac:dyDescent="0.25">
      <c r="C135" s="198"/>
      <c r="D135" s="199"/>
      <c r="E135" s="199"/>
      <c r="F135" s="199"/>
      <c r="G135" s="200"/>
      <c r="H135" s="131"/>
      <c r="I135" s="130"/>
      <c r="K135" s="17">
        <v>1</v>
      </c>
      <c r="M135" s="76">
        <v>0</v>
      </c>
      <c r="N135" s="59"/>
      <c r="O135" s="46"/>
      <c r="P135" s="46"/>
      <c r="Q135" s="46"/>
      <c r="R135" s="46"/>
      <c r="S135" s="46"/>
    </row>
    <row r="136" spans="3:19" ht="15" customHeight="1" x14ac:dyDescent="0.25">
      <c r="C136" s="123"/>
      <c r="D136" s="123"/>
      <c r="E136" s="123"/>
      <c r="F136" s="123"/>
      <c r="G136" s="123"/>
      <c r="I136" s="88"/>
      <c r="K136" s="58"/>
      <c r="M136" s="21"/>
      <c r="N136" s="21"/>
    </row>
    <row r="137" spans="3:19" x14ac:dyDescent="0.25">
      <c r="C137" s="7" t="s">
        <v>334</v>
      </c>
      <c r="H137" s="2" t="s">
        <v>333</v>
      </c>
      <c r="I137" s="2" t="s">
        <v>47</v>
      </c>
      <c r="K137" s="2" t="s">
        <v>16</v>
      </c>
      <c r="M137" s="2" t="s">
        <v>17</v>
      </c>
      <c r="N137" s="2"/>
    </row>
    <row r="138" spans="3:19" ht="43.15" customHeight="1" x14ac:dyDescent="0.25">
      <c r="C138" s="174" t="s">
        <v>335</v>
      </c>
      <c r="D138" s="175"/>
      <c r="E138" s="175"/>
      <c r="F138" s="175"/>
      <c r="G138" s="176"/>
      <c r="H138" s="87"/>
      <c r="I138" s="87"/>
      <c r="K138" s="17">
        <v>1</v>
      </c>
      <c r="M138" s="76">
        <v>0</v>
      </c>
      <c r="N138" s="21"/>
    </row>
    <row r="139" spans="3:19" ht="25.9" customHeight="1" x14ac:dyDescent="0.25">
      <c r="C139" s="10"/>
      <c r="D139" s="10"/>
      <c r="E139" s="10"/>
      <c r="F139" s="10"/>
      <c r="G139" s="10"/>
      <c r="H139" s="88"/>
      <c r="I139" s="88"/>
      <c r="K139" s="58"/>
      <c r="M139" s="91"/>
      <c r="N139" s="21"/>
    </row>
    <row r="140" spans="3:19" ht="18.75" x14ac:dyDescent="0.3">
      <c r="I140" s="5" t="s">
        <v>93</v>
      </c>
      <c r="K140" s="19">
        <f>SUM(K111:K138)</f>
        <v>25</v>
      </c>
      <c r="M140" s="6">
        <f>MIN(30,(SUM(M111:M136)))</f>
        <v>0</v>
      </c>
      <c r="N140" s="22"/>
    </row>
    <row r="141" spans="3:19" x14ac:dyDescent="0.25">
      <c r="M141" s="72"/>
    </row>
    <row r="142" spans="3:19" x14ac:dyDescent="0.25">
      <c r="M142" s="72"/>
    </row>
    <row r="143" spans="3:19" x14ac:dyDescent="0.25">
      <c r="M143" s="72"/>
    </row>
    <row r="144" spans="3:19" x14ac:dyDescent="0.25">
      <c r="M144" s="72"/>
    </row>
  </sheetData>
  <sheetProtection algorithmName="SHA-512" hashValue="Jr6ed3TZSzpRpHGRzWTUArsT4u+pkUzVgtlVq3EmRQHyieoKGN69+HOCxmdAxtT1ztQN9nbXP8tEpNyom/NTng==" saltValue="d8vsbSisEaJqIXB5qFd+DA==" spinCount="100000" sheet="1" selectLockedCells="1"/>
  <mergeCells count="71">
    <mergeCell ref="C123:G128"/>
    <mergeCell ref="H106:I106"/>
    <mergeCell ref="H107:I107"/>
    <mergeCell ref="H108:I108"/>
    <mergeCell ref="O103:P103"/>
    <mergeCell ref="O104:P104"/>
    <mergeCell ref="O105:P105"/>
    <mergeCell ref="H101:I101"/>
    <mergeCell ref="H102:I102"/>
    <mergeCell ref="H103:I103"/>
    <mergeCell ref="H104:I104"/>
    <mergeCell ref="H105:I105"/>
    <mergeCell ref="Q105:R105"/>
    <mergeCell ref="M101:M102"/>
    <mergeCell ref="O101:P101"/>
    <mergeCell ref="Q101:R101"/>
    <mergeCell ref="O102:P102"/>
    <mergeCell ref="Q102:R102"/>
    <mergeCell ref="Q104:R104"/>
    <mergeCell ref="M105:M106"/>
    <mergeCell ref="O106:P106"/>
    <mergeCell ref="Q106:R106"/>
    <mergeCell ref="Q103:R103"/>
    <mergeCell ref="P7:P8"/>
    <mergeCell ref="C39:G42"/>
    <mergeCell ref="C117:G120"/>
    <mergeCell ref="C18:G21"/>
    <mergeCell ref="C11:G11"/>
    <mergeCell ref="C12:G13"/>
    <mergeCell ref="C14:G15"/>
    <mergeCell ref="C29:G29"/>
    <mergeCell ref="C30:G31"/>
    <mergeCell ref="C32:G33"/>
    <mergeCell ref="C59:G60"/>
    <mergeCell ref="K101:K102"/>
    <mergeCell ref="K103:K104"/>
    <mergeCell ref="O107:P107"/>
    <mergeCell ref="K105:K106"/>
    <mergeCell ref="H109:I109"/>
    <mergeCell ref="C134:G135"/>
    <mergeCell ref="C35:G35"/>
    <mergeCell ref="C74:G74"/>
    <mergeCell ref="C54:G56"/>
    <mergeCell ref="C50:G51"/>
    <mergeCell ref="C63:G66"/>
    <mergeCell ref="C86:G86"/>
    <mergeCell ref="C80:G83"/>
    <mergeCell ref="C77:G77"/>
    <mergeCell ref="C69:G71"/>
    <mergeCell ref="C114:G114"/>
    <mergeCell ref="C101:G110"/>
    <mergeCell ref="C89:G92"/>
    <mergeCell ref="C131:G131"/>
    <mergeCell ref="C95:G95"/>
    <mergeCell ref="C132:G133"/>
    <mergeCell ref="C138:G138"/>
    <mergeCell ref="A4:A5"/>
    <mergeCell ref="C34:G34"/>
    <mergeCell ref="Q107:R107"/>
    <mergeCell ref="M107:M108"/>
    <mergeCell ref="M109:M110"/>
    <mergeCell ref="O108:P108"/>
    <mergeCell ref="Q108:R108"/>
    <mergeCell ref="O109:P109"/>
    <mergeCell ref="Q109:R109"/>
    <mergeCell ref="O110:P110"/>
    <mergeCell ref="Q110:R110"/>
    <mergeCell ref="H110:I110"/>
    <mergeCell ref="K107:K108"/>
    <mergeCell ref="K109:K110"/>
    <mergeCell ref="M103:M104"/>
  </mergeCells>
  <phoneticPr fontId="36" type="noConversion"/>
  <pageMargins left="0.7" right="0.7" top="0.75" bottom="0.75" header="0.3" footer="0.3"/>
  <pageSetup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59"/>
  <sheetViews>
    <sheetView showGridLines="0" zoomScale="120" zoomScaleNormal="120" workbookViewId="0"/>
  </sheetViews>
  <sheetFormatPr defaultRowHeight="15" x14ac:dyDescent="0.25"/>
  <cols>
    <col min="2" max="2" width="46.28515625" customWidth="1"/>
    <col min="4" max="4" width="20.5703125" customWidth="1"/>
    <col min="5" max="5" width="13" style="72" customWidth="1"/>
    <col min="6" max="7" width="13" customWidth="1"/>
    <col min="8" max="8" width="10.5703125" customWidth="1"/>
    <col min="9" max="9" width="10.140625" customWidth="1"/>
    <col min="10" max="10" width="11.140625" customWidth="1"/>
    <col min="11" max="11" width="12.28515625" customWidth="1"/>
  </cols>
  <sheetData>
    <row r="1" spans="1:3" ht="26.25" x14ac:dyDescent="0.4">
      <c r="A1" s="24" t="s">
        <v>294</v>
      </c>
    </row>
    <row r="2" spans="1:3" ht="26.25" x14ac:dyDescent="0.4">
      <c r="A2" s="24"/>
    </row>
    <row r="3" spans="1:3" ht="26.25" x14ac:dyDescent="0.4">
      <c r="A3" s="24" t="s">
        <v>94</v>
      </c>
    </row>
    <row r="5" spans="1:3" ht="15.75" x14ac:dyDescent="0.25">
      <c r="A5" s="26" t="s">
        <v>95</v>
      </c>
    </row>
    <row r="6" spans="1:3" ht="18.75" x14ac:dyDescent="0.3">
      <c r="A6" s="27" t="s">
        <v>96</v>
      </c>
      <c r="B6" t="s">
        <v>97</v>
      </c>
    </row>
    <row r="7" spans="1:3" x14ac:dyDescent="0.25">
      <c r="B7" t="s">
        <v>98</v>
      </c>
    </row>
    <row r="9" spans="1:3" ht="18.75" x14ac:dyDescent="0.3">
      <c r="A9" s="27" t="s">
        <v>99</v>
      </c>
      <c r="B9" t="s">
        <v>100</v>
      </c>
    </row>
    <row r="10" spans="1:3" x14ac:dyDescent="0.25">
      <c r="B10" t="s">
        <v>101</v>
      </c>
      <c r="C10" s="25"/>
    </row>
    <row r="11" spans="1:3" x14ac:dyDescent="0.25">
      <c r="B11" t="s">
        <v>102</v>
      </c>
    </row>
    <row r="13" spans="1:3" x14ac:dyDescent="0.25">
      <c r="B13" t="s">
        <v>103</v>
      </c>
    </row>
    <row r="14" spans="1:3" x14ac:dyDescent="0.25">
      <c r="B14" t="s">
        <v>104</v>
      </c>
    </row>
    <row r="15" spans="1:3" x14ac:dyDescent="0.25">
      <c r="B15" t="s">
        <v>105</v>
      </c>
    </row>
    <row r="16" spans="1:3" x14ac:dyDescent="0.25">
      <c r="B16" t="s">
        <v>106</v>
      </c>
    </row>
    <row r="18" spans="1:3" ht="15.75" x14ac:dyDescent="0.25">
      <c r="A18" s="26" t="s">
        <v>107</v>
      </c>
    </row>
    <row r="19" spans="1:3" ht="18.75" x14ac:dyDescent="0.3">
      <c r="A19" s="27" t="s">
        <v>96</v>
      </c>
      <c r="B19" t="s">
        <v>108</v>
      </c>
    </row>
    <row r="20" spans="1:3" x14ac:dyDescent="0.25">
      <c r="B20" t="s">
        <v>109</v>
      </c>
    </row>
    <row r="22" spans="1:3" ht="18.75" x14ac:dyDescent="0.3">
      <c r="A22" s="27" t="s">
        <v>99</v>
      </c>
      <c r="B22" t="s">
        <v>110</v>
      </c>
    </row>
    <row r="23" spans="1:3" x14ac:dyDescent="0.25">
      <c r="C23" s="25" t="s">
        <v>13</v>
      </c>
    </row>
    <row r="24" spans="1:3" x14ac:dyDescent="0.25">
      <c r="C24" s="25" t="s">
        <v>21</v>
      </c>
    </row>
    <row r="25" spans="1:3" x14ac:dyDescent="0.25">
      <c r="C25" s="25" t="s">
        <v>69</v>
      </c>
    </row>
    <row r="26" spans="1:3" x14ac:dyDescent="0.25">
      <c r="C26" s="25" t="s">
        <v>81</v>
      </c>
    </row>
    <row r="27" spans="1:3" x14ac:dyDescent="0.25">
      <c r="B27" t="s">
        <v>111</v>
      </c>
    </row>
    <row r="28" spans="1:3" x14ac:dyDescent="0.25">
      <c r="B28" t="s">
        <v>112</v>
      </c>
    </row>
    <row r="29" spans="1:3" x14ac:dyDescent="0.25">
      <c r="B29" t="s">
        <v>113</v>
      </c>
    </row>
    <row r="30" spans="1:3" x14ac:dyDescent="0.25">
      <c r="B30" t="s">
        <v>114</v>
      </c>
    </row>
    <row r="31" spans="1:3" x14ac:dyDescent="0.25">
      <c r="B31" t="s">
        <v>115</v>
      </c>
    </row>
    <row r="33" spans="1:3" ht="15.75" x14ac:dyDescent="0.25">
      <c r="A33" s="26" t="s">
        <v>116</v>
      </c>
    </row>
    <row r="34" spans="1:3" ht="18.75" x14ac:dyDescent="0.3">
      <c r="A34" s="27" t="s">
        <v>96</v>
      </c>
      <c r="B34" t="s">
        <v>117</v>
      </c>
    </row>
    <row r="35" spans="1:3" x14ac:dyDescent="0.25">
      <c r="B35" t="s">
        <v>118</v>
      </c>
    </row>
    <row r="37" spans="1:3" ht="18.75" x14ac:dyDescent="0.3">
      <c r="A37" s="27" t="s">
        <v>99</v>
      </c>
      <c r="B37" t="s">
        <v>119</v>
      </c>
    </row>
    <row r="38" spans="1:3" x14ac:dyDescent="0.25">
      <c r="C38" s="25" t="s">
        <v>26</v>
      </c>
    </row>
    <row r="39" spans="1:3" x14ac:dyDescent="0.25">
      <c r="C39" s="25" t="s">
        <v>120</v>
      </c>
    </row>
    <row r="40" spans="1:3" x14ac:dyDescent="0.25">
      <c r="C40" s="25" t="s">
        <v>50</v>
      </c>
    </row>
    <row r="41" spans="1:3" x14ac:dyDescent="0.25">
      <c r="C41" s="25" t="s">
        <v>121</v>
      </c>
    </row>
    <row r="42" spans="1:3" x14ac:dyDescent="0.25">
      <c r="C42" s="25" t="s">
        <v>122</v>
      </c>
    </row>
    <row r="43" spans="1:3" x14ac:dyDescent="0.25">
      <c r="C43" s="25" t="s">
        <v>123</v>
      </c>
    </row>
    <row r="44" spans="1:3" x14ac:dyDescent="0.25">
      <c r="B44" t="s">
        <v>124</v>
      </c>
    </row>
    <row r="45" spans="1:3" x14ac:dyDescent="0.25">
      <c r="B45" t="s">
        <v>125</v>
      </c>
    </row>
    <row r="46" spans="1:3" x14ac:dyDescent="0.25">
      <c r="B46" t="s">
        <v>126</v>
      </c>
    </row>
    <row r="47" spans="1:3" x14ac:dyDescent="0.25">
      <c r="B47" t="s">
        <v>127</v>
      </c>
    </row>
    <row r="49" spans="1:3" x14ac:dyDescent="0.25">
      <c r="B49" t="s">
        <v>128</v>
      </c>
    </row>
    <row r="50" spans="1:3" x14ac:dyDescent="0.25">
      <c r="B50" t="s">
        <v>129</v>
      </c>
    </row>
    <row r="51" spans="1:3" x14ac:dyDescent="0.25">
      <c r="B51" t="s">
        <v>130</v>
      </c>
    </row>
    <row r="52" spans="1:3" x14ac:dyDescent="0.25">
      <c r="B52" t="s">
        <v>131</v>
      </c>
    </row>
    <row r="58" spans="1:3" ht="15.75" x14ac:dyDescent="0.25">
      <c r="A58" s="26" t="s">
        <v>132</v>
      </c>
    </row>
    <row r="59" spans="1:3" ht="18.75" x14ac:dyDescent="0.3">
      <c r="A59" s="27" t="s">
        <v>96</v>
      </c>
      <c r="B59" t="s">
        <v>133</v>
      </c>
    </row>
    <row r="60" spans="1:3" x14ac:dyDescent="0.25">
      <c r="B60" t="s">
        <v>134</v>
      </c>
    </row>
    <row r="61" spans="1:3" x14ac:dyDescent="0.25">
      <c r="B61" t="s">
        <v>135</v>
      </c>
    </row>
    <row r="63" spans="1:3" ht="18.75" x14ac:dyDescent="0.3">
      <c r="A63" s="27" t="s">
        <v>99</v>
      </c>
      <c r="B63" t="s">
        <v>110</v>
      </c>
    </row>
    <row r="64" spans="1:3" x14ac:dyDescent="0.25">
      <c r="C64" s="25" t="s">
        <v>13</v>
      </c>
    </row>
    <row r="65" spans="1:3" x14ac:dyDescent="0.25">
      <c r="C65" s="25" t="s">
        <v>21</v>
      </c>
    </row>
    <row r="66" spans="1:3" x14ac:dyDescent="0.25">
      <c r="C66" s="25" t="s">
        <v>69</v>
      </c>
    </row>
    <row r="67" spans="1:3" x14ac:dyDescent="0.25">
      <c r="C67" s="25" t="s">
        <v>81</v>
      </c>
    </row>
    <row r="68" spans="1:3" x14ac:dyDescent="0.25">
      <c r="B68" t="s">
        <v>136</v>
      </c>
    </row>
    <row r="69" spans="1:3" x14ac:dyDescent="0.25">
      <c r="B69" t="s">
        <v>137</v>
      </c>
    </row>
    <row r="70" spans="1:3" x14ac:dyDescent="0.25">
      <c r="B70" t="s">
        <v>138</v>
      </c>
    </row>
    <row r="73" spans="1:3" ht="15.75" x14ac:dyDescent="0.25">
      <c r="A73" s="26" t="s">
        <v>139</v>
      </c>
    </row>
    <row r="74" spans="1:3" ht="18.75" x14ac:dyDescent="0.3">
      <c r="A74" s="27" t="s">
        <v>96</v>
      </c>
      <c r="B74" t="s">
        <v>140</v>
      </c>
    </row>
    <row r="76" spans="1:3" ht="181.5" x14ac:dyDescent="0.3">
      <c r="A76" s="27" t="s">
        <v>99</v>
      </c>
      <c r="B76" s="70" t="s">
        <v>141</v>
      </c>
    </row>
    <row r="77" spans="1:3" x14ac:dyDescent="0.25">
      <c r="C77" s="25"/>
    </row>
    <row r="79" spans="1:3" ht="15.75" x14ac:dyDescent="0.25">
      <c r="A79" s="26" t="s">
        <v>142</v>
      </c>
    </row>
    <row r="80" spans="1:3" ht="18.75" x14ac:dyDescent="0.3">
      <c r="A80" s="27" t="s">
        <v>96</v>
      </c>
      <c r="B80" t="s">
        <v>143</v>
      </c>
    </row>
    <row r="82" spans="1:10" ht="72" customHeight="1" x14ac:dyDescent="0.25">
      <c r="A82" s="65" t="s">
        <v>99</v>
      </c>
      <c r="B82" s="64" t="s">
        <v>329</v>
      </c>
    </row>
    <row r="83" spans="1:10" x14ac:dyDescent="0.25">
      <c r="C83" s="25"/>
    </row>
    <row r="84" spans="1:10" ht="23.25" x14ac:dyDescent="0.25">
      <c r="E84" s="95" t="s">
        <v>144</v>
      </c>
      <c r="F84" s="161" t="s">
        <v>323</v>
      </c>
      <c r="G84" s="155" t="s">
        <v>325</v>
      </c>
      <c r="H84" s="150"/>
      <c r="I84" s="151" t="s">
        <v>145</v>
      </c>
      <c r="J84" s="73"/>
    </row>
    <row r="85" spans="1:10" x14ac:dyDescent="0.25">
      <c r="B85" s="77" t="s">
        <v>146</v>
      </c>
      <c r="C85" s="121"/>
      <c r="D85" s="116"/>
      <c r="E85" s="96"/>
      <c r="F85" s="162">
        <v>19.514279078077539</v>
      </c>
      <c r="G85" s="154">
        <v>17.888958443684693</v>
      </c>
      <c r="H85" s="153"/>
      <c r="I85" s="152">
        <v>12.790800712556525</v>
      </c>
      <c r="J85" s="117"/>
    </row>
    <row r="86" spans="1:10" x14ac:dyDescent="0.25">
      <c r="B86" s="77" t="s">
        <v>324</v>
      </c>
      <c r="C86" s="121"/>
      <c r="D86" s="116"/>
      <c r="E86" s="96"/>
      <c r="F86" s="162">
        <v>68</v>
      </c>
      <c r="G86" s="154">
        <v>39.407473395290602</v>
      </c>
      <c r="H86" s="153"/>
      <c r="I86" s="152">
        <v>1.0619376056273695</v>
      </c>
      <c r="J86" s="117"/>
    </row>
    <row r="87" spans="1:10" x14ac:dyDescent="0.25">
      <c r="B87" s="77" t="s">
        <v>147</v>
      </c>
      <c r="C87" s="121"/>
      <c r="D87" s="116"/>
      <c r="E87" s="96"/>
      <c r="F87" s="162">
        <v>7.8755440414507767</v>
      </c>
      <c r="G87" s="154">
        <v>7.9693744883709723</v>
      </c>
      <c r="H87" s="153"/>
      <c r="I87" s="152">
        <v>2.7420179966199241</v>
      </c>
      <c r="J87" s="117"/>
    </row>
    <row r="88" spans="1:10" x14ac:dyDescent="0.25">
      <c r="B88" s="77" t="s">
        <v>148</v>
      </c>
      <c r="C88" s="121"/>
      <c r="D88" s="116"/>
      <c r="E88" s="96"/>
      <c r="F88" s="162">
        <v>39.933497516526714</v>
      </c>
      <c r="G88" s="154">
        <v>36.096626574266701</v>
      </c>
      <c r="H88" s="153"/>
      <c r="I88" s="152">
        <v>17.482345955328185</v>
      </c>
      <c r="J88" s="117"/>
    </row>
    <row r="89" spans="1:10" x14ac:dyDescent="0.25">
      <c r="B89" s="77" t="s">
        <v>149</v>
      </c>
      <c r="C89" s="121"/>
      <c r="D89" s="116"/>
      <c r="E89" s="96"/>
      <c r="F89" s="162">
        <v>57.5</v>
      </c>
      <c r="G89" s="154">
        <v>53.931718591996919</v>
      </c>
      <c r="H89" s="153"/>
      <c r="I89" s="152">
        <v>23.37847713881149</v>
      </c>
      <c r="J89" s="117"/>
    </row>
    <row r="90" spans="1:10" x14ac:dyDescent="0.25">
      <c r="B90" s="77" t="s">
        <v>150</v>
      </c>
      <c r="C90" s="121"/>
      <c r="D90" s="116"/>
      <c r="E90" s="96"/>
      <c r="F90" s="162">
        <v>70.5</v>
      </c>
      <c r="G90" s="154">
        <v>84.02754369913805</v>
      </c>
      <c r="H90" s="153"/>
      <c r="I90" s="152">
        <v>25.914447540309688</v>
      </c>
      <c r="J90" s="117"/>
    </row>
    <row r="91" spans="1:10" x14ac:dyDescent="0.25">
      <c r="B91" s="77" t="s">
        <v>151</v>
      </c>
      <c r="C91" s="121"/>
      <c r="D91" s="116"/>
      <c r="E91" s="96"/>
      <c r="F91" s="162">
        <v>28</v>
      </c>
      <c r="G91" s="154">
        <v>25.267638601986693</v>
      </c>
      <c r="H91" s="153"/>
      <c r="I91" s="152">
        <v>13.107797012743799</v>
      </c>
      <c r="J91" s="117"/>
    </row>
    <row r="92" spans="1:10" x14ac:dyDescent="0.25">
      <c r="B92" s="77" t="s">
        <v>152</v>
      </c>
      <c r="C92" s="121"/>
      <c r="D92" s="116"/>
      <c r="E92" s="96"/>
      <c r="F92" s="162">
        <v>17.5</v>
      </c>
      <c r="G92" s="154">
        <v>16.243481958420016</v>
      </c>
      <c r="H92" s="153"/>
      <c r="I92" s="152">
        <v>8.3053030649065906</v>
      </c>
      <c r="J92" s="117"/>
    </row>
    <row r="93" spans="1:10" x14ac:dyDescent="0.25">
      <c r="B93" s="77" t="s">
        <v>153</v>
      </c>
      <c r="C93" s="121"/>
      <c r="D93" s="116"/>
      <c r="E93" s="96"/>
      <c r="F93" s="162">
        <v>35.5</v>
      </c>
      <c r="G93" s="154">
        <v>31.125102325805361</v>
      </c>
      <c r="H93" s="153"/>
      <c r="I93" s="152">
        <v>12.061709222125794</v>
      </c>
      <c r="J93" s="117"/>
    </row>
    <row r="94" spans="1:10" x14ac:dyDescent="0.25">
      <c r="B94" s="77" t="s">
        <v>154</v>
      </c>
      <c r="C94" s="121"/>
      <c r="D94" s="116"/>
      <c r="E94" s="96"/>
      <c r="F94" s="162">
        <v>13.5</v>
      </c>
      <c r="G94" s="154">
        <v>14.301536090913469</v>
      </c>
      <c r="H94" s="153"/>
      <c r="I94" s="152">
        <v>12.315306262275614</v>
      </c>
      <c r="J94" s="117"/>
    </row>
    <row r="95" spans="1:10" x14ac:dyDescent="0.25">
      <c r="B95" s="77" t="s">
        <v>155</v>
      </c>
      <c r="C95" s="121"/>
      <c r="D95" s="116"/>
      <c r="E95" s="96"/>
      <c r="F95" s="162">
        <v>5.1653814543505447</v>
      </c>
      <c r="G95" s="154">
        <v>4.7130062117783025</v>
      </c>
      <c r="H95" s="153"/>
      <c r="I95" s="152">
        <v>4.0734024574064769</v>
      </c>
      <c r="J95" s="117"/>
    </row>
    <row r="96" spans="1:10" x14ac:dyDescent="0.25">
      <c r="B96" s="77" t="s">
        <v>156</v>
      </c>
      <c r="C96" s="121"/>
      <c r="D96" s="116"/>
      <c r="E96" s="96"/>
      <c r="F96" s="162">
        <v>10.175579774879399</v>
      </c>
      <c r="G96" s="154">
        <v>9.3898974334280343</v>
      </c>
      <c r="H96" s="153"/>
      <c r="I96" s="152">
        <v>6.1972776686612159</v>
      </c>
      <c r="J96" s="117"/>
    </row>
    <row r="97" spans="2:10" x14ac:dyDescent="0.25">
      <c r="B97" s="77" t="s">
        <v>157</v>
      </c>
      <c r="C97" s="121"/>
      <c r="D97" s="116"/>
      <c r="E97" s="96"/>
      <c r="F97" s="162">
        <v>17.690877255672682</v>
      </c>
      <c r="G97" s="154">
        <v>17.630134347763278</v>
      </c>
      <c r="H97" s="153"/>
      <c r="I97" s="152">
        <v>7.655460649522678</v>
      </c>
      <c r="J97" s="117"/>
    </row>
    <row r="98" spans="2:10" x14ac:dyDescent="0.25">
      <c r="B98" s="77" t="s">
        <v>158</v>
      </c>
      <c r="C98" s="121"/>
      <c r="D98" s="116"/>
      <c r="E98" s="96"/>
      <c r="F98" s="162">
        <v>19.381264963373237</v>
      </c>
      <c r="G98" s="154">
        <v>18.48485578080609</v>
      </c>
      <c r="H98" s="153"/>
      <c r="I98" s="152">
        <v>6.9739186041200387</v>
      </c>
      <c r="J98" s="117"/>
    </row>
    <row r="99" spans="2:10" x14ac:dyDescent="0.25">
      <c r="B99" s="77" t="s">
        <v>159</v>
      </c>
      <c r="C99" s="121"/>
      <c r="D99" s="116"/>
      <c r="E99" s="96"/>
      <c r="F99" s="162">
        <v>28.5</v>
      </c>
      <c r="G99" s="154">
        <v>29.006356238262629</v>
      </c>
      <c r="H99" s="153"/>
      <c r="I99" s="152">
        <v>3.328461151966382</v>
      </c>
      <c r="J99" s="117"/>
    </row>
    <row r="100" spans="2:10" x14ac:dyDescent="0.25">
      <c r="B100" s="77" t="s">
        <v>160</v>
      </c>
      <c r="C100" s="121"/>
      <c r="D100" s="116"/>
      <c r="E100" s="96"/>
      <c r="F100" s="162">
        <v>11.5</v>
      </c>
      <c r="G100" s="154">
        <v>11.346126065392209</v>
      </c>
      <c r="H100" s="153"/>
      <c r="I100" s="152">
        <v>6.3082263737267619</v>
      </c>
      <c r="J100" s="117"/>
    </row>
    <row r="101" spans="2:10" x14ac:dyDescent="0.25">
      <c r="B101" s="77" t="s">
        <v>161</v>
      </c>
      <c r="C101" s="121"/>
      <c r="D101" s="116"/>
      <c r="E101" s="96"/>
      <c r="F101" s="162">
        <v>27</v>
      </c>
      <c r="G101" s="154">
        <v>23.143689507391535</v>
      </c>
      <c r="H101" s="153"/>
      <c r="I101" s="152">
        <v>21.286301557575481</v>
      </c>
      <c r="J101" s="117"/>
    </row>
    <row r="102" spans="2:10" x14ac:dyDescent="0.25">
      <c r="B102" s="77" t="s">
        <v>162</v>
      </c>
      <c r="C102" s="121"/>
      <c r="D102" s="116"/>
      <c r="E102" s="96"/>
      <c r="F102" s="162">
        <v>50</v>
      </c>
      <c r="G102" s="154">
        <v>43.091202388404682</v>
      </c>
      <c r="H102" s="153"/>
      <c r="I102" s="152">
        <v>3.3918604120038367</v>
      </c>
      <c r="J102" s="117"/>
    </row>
    <row r="103" spans="2:10" x14ac:dyDescent="0.25">
      <c r="B103" s="77" t="s">
        <v>163</v>
      </c>
      <c r="C103" s="121"/>
      <c r="D103" s="116"/>
      <c r="E103" s="96"/>
      <c r="F103" s="162">
        <v>26</v>
      </c>
      <c r="G103" s="154">
        <v>25.05778398420571</v>
      </c>
      <c r="H103" s="153"/>
      <c r="I103" s="152">
        <v>9.224592335449687</v>
      </c>
      <c r="J103" s="117"/>
    </row>
    <row r="104" spans="2:10" x14ac:dyDescent="0.25">
      <c r="B104" s="77" t="s">
        <v>164</v>
      </c>
      <c r="C104" s="121"/>
      <c r="D104" s="116"/>
      <c r="E104" s="96"/>
      <c r="F104" s="162">
        <v>16</v>
      </c>
      <c r="G104" s="154">
        <v>14.139018635334907</v>
      </c>
      <c r="H104" s="153"/>
      <c r="I104" s="152">
        <v>3.6930068971817476</v>
      </c>
      <c r="J104" s="117"/>
    </row>
    <row r="105" spans="2:10" x14ac:dyDescent="0.25">
      <c r="B105" s="77" t="s">
        <v>165</v>
      </c>
      <c r="C105" s="121"/>
      <c r="D105" s="116"/>
      <c r="E105" s="96"/>
      <c r="F105" s="162">
        <v>18</v>
      </c>
      <c r="G105" s="154">
        <v>16.889777050127606</v>
      </c>
      <c r="H105" s="153"/>
      <c r="I105" s="152">
        <v>7.1007171241949489</v>
      </c>
      <c r="J105" s="117"/>
    </row>
    <row r="106" spans="2:10" x14ac:dyDescent="0.25">
      <c r="B106" s="77" t="s">
        <v>166</v>
      </c>
      <c r="C106" s="121"/>
      <c r="D106" s="116"/>
      <c r="E106" s="96"/>
      <c r="F106" s="162">
        <v>16</v>
      </c>
      <c r="G106" s="154">
        <v>14.108922810227766</v>
      </c>
      <c r="H106" s="153"/>
      <c r="I106" s="152">
        <v>7.4811126844196769</v>
      </c>
      <c r="J106" s="117"/>
    </row>
    <row r="107" spans="2:10" x14ac:dyDescent="0.25">
      <c r="B107" s="77" t="s">
        <v>167</v>
      </c>
      <c r="C107" s="121"/>
      <c r="D107" s="116"/>
      <c r="E107" s="96"/>
      <c r="F107" s="162">
        <v>31.5</v>
      </c>
      <c r="G107" s="154">
        <v>28.877301259413361</v>
      </c>
      <c r="H107" s="153"/>
      <c r="I107" s="152">
        <v>14.676928698670807</v>
      </c>
      <c r="J107" s="117"/>
    </row>
    <row r="108" spans="2:10" x14ac:dyDescent="0.25">
      <c r="B108" s="77" t="s">
        <v>168</v>
      </c>
      <c r="C108" s="121"/>
      <c r="D108" s="116"/>
      <c r="E108" s="96"/>
      <c r="F108" s="162">
        <v>4.5</v>
      </c>
      <c r="G108" s="154">
        <v>5.8446092358068089</v>
      </c>
      <c r="H108" s="153"/>
      <c r="I108" s="152">
        <v>2.123875211254739</v>
      </c>
      <c r="J108" s="117"/>
    </row>
    <row r="109" spans="2:10" x14ac:dyDescent="0.25">
      <c r="B109" s="77" t="s">
        <v>169</v>
      </c>
      <c r="C109" s="121"/>
      <c r="D109" s="116"/>
      <c r="E109" s="96"/>
      <c r="F109" s="162">
        <v>8.7900160800428804</v>
      </c>
      <c r="G109" s="154">
        <v>7.9934511484566864</v>
      </c>
      <c r="H109" s="153"/>
      <c r="I109" s="152">
        <v>3.9466039373315676</v>
      </c>
      <c r="J109" s="117"/>
    </row>
    <row r="110" spans="2:10" x14ac:dyDescent="0.25">
      <c r="B110" s="77" t="s">
        <v>170</v>
      </c>
      <c r="C110" s="121"/>
      <c r="D110" s="116"/>
      <c r="E110" s="96"/>
      <c r="F110" s="162">
        <v>20.600561014829374</v>
      </c>
      <c r="G110" s="154">
        <v>26.592880426931522</v>
      </c>
      <c r="H110" s="153"/>
      <c r="I110" s="152">
        <v>26.168044580459508</v>
      </c>
      <c r="J110" s="117"/>
    </row>
    <row r="111" spans="2:10" x14ac:dyDescent="0.25">
      <c r="B111" s="77" t="s">
        <v>171</v>
      </c>
      <c r="C111" s="121"/>
      <c r="D111" s="116"/>
      <c r="E111" s="96"/>
      <c r="F111" s="162">
        <v>93.686274790066108</v>
      </c>
      <c r="G111" s="154">
        <v>119.03479810150303</v>
      </c>
      <c r="H111" s="153"/>
      <c r="I111" s="152">
        <v>52.843283241218657</v>
      </c>
      <c r="J111" s="117"/>
    </row>
    <row r="112" spans="2:10" x14ac:dyDescent="0.25">
      <c r="B112" s="77" t="s">
        <v>172</v>
      </c>
      <c r="C112" s="121"/>
      <c r="D112" s="116"/>
      <c r="E112" s="96"/>
      <c r="F112" s="162">
        <v>8.8343541182776484</v>
      </c>
      <c r="G112" s="154">
        <v>8.3967352048923782</v>
      </c>
      <c r="H112" s="153"/>
      <c r="I112" s="152">
        <v>6.8946695290732203</v>
      </c>
      <c r="J112" s="117"/>
    </row>
    <row r="113" spans="1:10" x14ac:dyDescent="0.25">
      <c r="D113" s="23" t="s">
        <v>173</v>
      </c>
      <c r="E113" s="97">
        <f>SUM(E85:E112)</f>
        <v>0</v>
      </c>
      <c r="F113" s="163">
        <f>SUM(F85:F112)</f>
        <v>771.14763008754687</v>
      </c>
      <c r="G113" s="156">
        <f>SUM(G85:G112)</f>
        <v>749.99999999999989</v>
      </c>
      <c r="J113" s="118"/>
    </row>
    <row r="114" spans="1:10" ht="15.75" x14ac:dyDescent="0.25">
      <c r="A114" s="26" t="s">
        <v>174</v>
      </c>
    </row>
    <row r="115" spans="1:10" ht="18.75" x14ac:dyDescent="0.3">
      <c r="A115" s="27" t="s">
        <v>96</v>
      </c>
      <c r="B115" t="s">
        <v>175</v>
      </c>
    </row>
    <row r="117" spans="1:10" ht="18.75" x14ac:dyDescent="0.3">
      <c r="A117" s="27" t="s">
        <v>99</v>
      </c>
      <c r="B117" t="s">
        <v>176</v>
      </c>
    </row>
    <row r="118" spans="1:10" x14ac:dyDescent="0.25">
      <c r="C118" s="25" t="s">
        <v>177</v>
      </c>
    </row>
    <row r="119" spans="1:10" x14ac:dyDescent="0.25">
      <c r="B119" t="s">
        <v>178</v>
      </c>
    </row>
    <row r="120" spans="1:10" x14ac:dyDescent="0.25">
      <c r="B120" t="s">
        <v>179</v>
      </c>
    </row>
    <row r="122" spans="1:10" x14ac:dyDescent="0.25">
      <c r="B122" s="25" t="s">
        <v>180</v>
      </c>
    </row>
    <row r="123" spans="1:10" x14ac:dyDescent="0.25">
      <c r="B123" t="s">
        <v>181</v>
      </c>
    </row>
    <row r="124" spans="1:10" x14ac:dyDescent="0.25">
      <c r="B124" t="s">
        <v>182</v>
      </c>
    </row>
    <row r="125" spans="1:10" x14ac:dyDescent="0.25">
      <c r="B125" t="s">
        <v>183</v>
      </c>
    </row>
    <row r="127" spans="1:10" ht="15.75" x14ac:dyDescent="0.25">
      <c r="A127" s="26" t="s">
        <v>184</v>
      </c>
    </row>
    <row r="128" spans="1:10" ht="18.75" x14ac:dyDescent="0.3">
      <c r="A128" s="27" t="s">
        <v>96</v>
      </c>
      <c r="B128" t="s">
        <v>185</v>
      </c>
    </row>
    <row r="130" spans="1:12" ht="18.75" x14ac:dyDescent="0.3">
      <c r="A130" s="27" t="s">
        <v>99</v>
      </c>
      <c r="B130" t="s">
        <v>328</v>
      </c>
    </row>
    <row r="131" spans="1:12" x14ac:dyDescent="0.25">
      <c r="C131" s="25"/>
    </row>
    <row r="132" spans="1:12" x14ac:dyDescent="0.25">
      <c r="B132" s="98" t="s">
        <v>330</v>
      </c>
    </row>
    <row r="133" spans="1:12" ht="49.5" thickBot="1" x14ac:dyDescent="0.3">
      <c r="B133" s="29" t="s">
        <v>186</v>
      </c>
      <c r="C133" s="29" t="s">
        <v>187</v>
      </c>
      <c r="D133" s="29" t="s">
        <v>188</v>
      </c>
      <c r="E133" s="115" t="s">
        <v>189</v>
      </c>
      <c r="F133" s="122" t="s">
        <v>326</v>
      </c>
      <c r="G133" s="159">
        <v>2023</v>
      </c>
      <c r="H133" s="160" t="s">
        <v>327</v>
      </c>
      <c r="I133" s="29" t="s">
        <v>190</v>
      </c>
      <c r="L133" s="42"/>
    </row>
    <row r="134" spans="1:12" x14ac:dyDescent="0.25">
      <c r="B134" t="s">
        <v>146</v>
      </c>
      <c r="C134">
        <v>7512</v>
      </c>
      <c r="D134" s="119"/>
      <c r="E134" s="71">
        <v>8848.5400000000009</v>
      </c>
      <c r="F134" s="119">
        <v>7444</v>
      </c>
      <c r="G134" s="157">
        <v>6487</v>
      </c>
      <c r="H134" s="66">
        <f>F134+1</f>
        <v>7445</v>
      </c>
      <c r="I134" s="120">
        <f>H134/C134</f>
        <v>0.99108093716719914</v>
      </c>
    </row>
    <row r="135" spans="1:12" x14ac:dyDescent="0.25">
      <c r="B135" t="s">
        <v>324</v>
      </c>
      <c r="C135">
        <v>11949</v>
      </c>
      <c r="D135" s="119"/>
      <c r="E135" s="72">
        <v>5</v>
      </c>
      <c r="F135">
        <v>19101</v>
      </c>
      <c r="G135" s="158">
        <v>0</v>
      </c>
      <c r="H135" s="66">
        <f t="shared" ref="H135:H161" si="0">F135+1</f>
        <v>19102</v>
      </c>
      <c r="I135" s="120">
        <f t="shared" ref="I135:I161" si="1">H135/C135</f>
        <v>1.5986275002092225</v>
      </c>
    </row>
    <row r="136" spans="1:12" x14ac:dyDescent="0.25">
      <c r="B136" t="s">
        <v>147</v>
      </c>
      <c r="C136">
        <v>2817</v>
      </c>
      <c r="D136" s="119"/>
      <c r="E136" s="72">
        <v>39</v>
      </c>
      <c r="F136">
        <v>30</v>
      </c>
      <c r="G136" s="158">
        <v>851</v>
      </c>
      <c r="H136" s="66">
        <f t="shared" si="0"/>
        <v>31</v>
      </c>
      <c r="I136" s="120">
        <f t="shared" si="1"/>
        <v>1.1004614838480652E-2</v>
      </c>
    </row>
    <row r="137" spans="1:12" x14ac:dyDescent="0.25">
      <c r="B137" t="s">
        <v>148</v>
      </c>
      <c r="C137">
        <v>10071</v>
      </c>
      <c r="D137" s="119"/>
      <c r="E137" s="71">
        <v>15172.65</v>
      </c>
      <c r="F137" s="119">
        <v>17136</v>
      </c>
      <c r="G137" s="157">
        <v>21065</v>
      </c>
      <c r="H137" s="66">
        <f t="shared" si="0"/>
        <v>17137</v>
      </c>
      <c r="I137" s="120">
        <f t="shared" si="1"/>
        <v>1.7016185085890179</v>
      </c>
    </row>
    <row r="138" spans="1:12" x14ac:dyDescent="0.25">
      <c r="B138" t="s">
        <v>149</v>
      </c>
      <c r="C138">
        <v>16420</v>
      </c>
      <c r="D138" s="119"/>
      <c r="E138" s="71">
        <v>47014.49</v>
      </c>
      <c r="F138" s="119">
        <v>31076</v>
      </c>
      <c r="G138" s="157">
        <v>33818</v>
      </c>
      <c r="H138" s="66">
        <f t="shared" si="0"/>
        <v>31077</v>
      </c>
      <c r="I138" s="120">
        <f t="shared" si="1"/>
        <v>1.8926309378806334</v>
      </c>
    </row>
    <row r="139" spans="1:12" x14ac:dyDescent="0.25">
      <c r="B139" t="s">
        <v>150</v>
      </c>
      <c r="C139">
        <v>14526</v>
      </c>
      <c r="D139" s="119"/>
      <c r="E139" s="71">
        <v>23298.739999999998</v>
      </c>
      <c r="F139" s="119">
        <v>20490</v>
      </c>
      <c r="G139" s="157">
        <v>20698</v>
      </c>
      <c r="H139" s="66">
        <f t="shared" si="0"/>
        <v>20491</v>
      </c>
      <c r="I139" s="120">
        <f t="shared" si="1"/>
        <v>1.4106429849924274</v>
      </c>
    </row>
    <row r="140" spans="1:12" x14ac:dyDescent="0.25">
      <c r="B140" t="s">
        <v>151</v>
      </c>
      <c r="C140">
        <v>11785</v>
      </c>
      <c r="D140" s="119"/>
      <c r="E140" s="71">
        <v>70040.44</v>
      </c>
      <c r="F140" s="119">
        <v>23472</v>
      </c>
      <c r="G140" s="157">
        <v>71200</v>
      </c>
      <c r="H140" s="66">
        <f t="shared" si="0"/>
        <v>23473</v>
      </c>
      <c r="I140" s="120">
        <f t="shared" si="1"/>
        <v>1.9917691981332202</v>
      </c>
    </row>
    <row r="141" spans="1:12" x14ac:dyDescent="0.25">
      <c r="B141" t="s">
        <v>152</v>
      </c>
      <c r="C141">
        <v>10967</v>
      </c>
      <c r="D141" s="119"/>
      <c r="E141" s="71">
        <v>2720.5</v>
      </c>
      <c r="F141" s="119">
        <v>4408</v>
      </c>
      <c r="G141" s="157">
        <v>4115</v>
      </c>
      <c r="H141" s="66">
        <f t="shared" si="0"/>
        <v>4409</v>
      </c>
      <c r="I141" s="120">
        <f t="shared" si="1"/>
        <v>0.40202425458192759</v>
      </c>
    </row>
    <row r="142" spans="1:12" x14ac:dyDescent="0.25">
      <c r="B142" t="s">
        <v>153</v>
      </c>
      <c r="C142">
        <v>11462</v>
      </c>
      <c r="D142" s="119"/>
      <c r="E142" s="71">
        <v>5543.33</v>
      </c>
      <c r="F142" s="119">
        <v>6279</v>
      </c>
      <c r="G142" s="157">
        <v>5956</v>
      </c>
      <c r="H142" s="66">
        <f t="shared" si="0"/>
        <v>6280</v>
      </c>
      <c r="I142" s="120">
        <f t="shared" si="1"/>
        <v>0.54789740010469379</v>
      </c>
    </row>
    <row r="143" spans="1:12" x14ac:dyDescent="0.25">
      <c r="B143" t="s">
        <v>154</v>
      </c>
      <c r="C143">
        <v>5017</v>
      </c>
      <c r="D143" s="119"/>
      <c r="E143" s="71">
        <v>9175</v>
      </c>
      <c r="F143" s="119">
        <v>26660</v>
      </c>
      <c r="G143" s="157">
        <v>21667</v>
      </c>
      <c r="H143" s="66">
        <f t="shared" si="0"/>
        <v>26661</v>
      </c>
      <c r="I143" s="120">
        <f t="shared" si="1"/>
        <v>5.3141319513653578</v>
      </c>
    </row>
    <row r="144" spans="1:12" x14ac:dyDescent="0.25">
      <c r="B144" t="s">
        <v>155</v>
      </c>
      <c r="C144">
        <v>3396</v>
      </c>
      <c r="D144" s="119"/>
      <c r="E144" s="71">
        <v>3705.5</v>
      </c>
      <c r="F144" s="119">
        <v>4498</v>
      </c>
      <c r="G144" s="157">
        <v>4831</v>
      </c>
      <c r="H144" s="66">
        <f t="shared" si="0"/>
        <v>4499</v>
      </c>
      <c r="I144" s="120">
        <f t="shared" si="1"/>
        <v>1.3247938751472321</v>
      </c>
    </row>
    <row r="145" spans="2:9" x14ac:dyDescent="0.25">
      <c r="B145" t="s">
        <v>156</v>
      </c>
      <c r="C145">
        <v>3001</v>
      </c>
      <c r="D145" s="119"/>
      <c r="E145" s="71">
        <v>596.83000000000004</v>
      </c>
      <c r="F145" s="119">
        <v>16</v>
      </c>
      <c r="G145" s="157">
        <v>274</v>
      </c>
      <c r="H145" s="66">
        <f t="shared" si="0"/>
        <v>17</v>
      </c>
      <c r="I145" s="120">
        <f t="shared" si="1"/>
        <v>5.6647784071976008E-3</v>
      </c>
    </row>
    <row r="146" spans="2:9" x14ac:dyDescent="0.25">
      <c r="B146" t="s">
        <v>157</v>
      </c>
      <c r="C146">
        <v>5138</v>
      </c>
      <c r="D146" s="119"/>
      <c r="E146" s="71">
        <v>4870</v>
      </c>
      <c r="F146" s="119">
        <v>3789</v>
      </c>
      <c r="G146" s="157">
        <v>5461</v>
      </c>
      <c r="H146" s="66">
        <f t="shared" si="0"/>
        <v>3790</v>
      </c>
      <c r="I146" s="120">
        <f t="shared" si="1"/>
        <v>0.73764110548851691</v>
      </c>
    </row>
    <row r="147" spans="2:9" x14ac:dyDescent="0.25">
      <c r="B147" t="s">
        <v>158</v>
      </c>
      <c r="C147">
        <v>8293</v>
      </c>
      <c r="D147" s="119"/>
      <c r="E147" s="71">
        <v>710.83999999999992</v>
      </c>
      <c r="F147" s="119">
        <v>1589</v>
      </c>
      <c r="G147" s="157">
        <v>377</v>
      </c>
      <c r="H147" s="66">
        <f t="shared" si="0"/>
        <v>1590</v>
      </c>
      <c r="I147" s="120">
        <f t="shared" si="1"/>
        <v>0.19172796334257808</v>
      </c>
    </row>
    <row r="148" spans="2:9" x14ac:dyDescent="0.25">
      <c r="B148" t="s">
        <v>159</v>
      </c>
      <c r="C148">
        <v>3394</v>
      </c>
      <c r="D148" s="119"/>
      <c r="E148" s="71">
        <v>4313</v>
      </c>
      <c r="F148" s="119">
        <v>2314</v>
      </c>
      <c r="G148" s="157">
        <v>4215</v>
      </c>
      <c r="H148" s="66">
        <f t="shared" si="0"/>
        <v>2315</v>
      </c>
      <c r="I148" s="120">
        <f t="shared" si="1"/>
        <v>0.6820860341779611</v>
      </c>
    </row>
    <row r="149" spans="2:9" x14ac:dyDescent="0.25">
      <c r="B149" t="s">
        <v>160</v>
      </c>
      <c r="C149">
        <v>3455</v>
      </c>
      <c r="D149" s="119"/>
      <c r="E149" s="71">
        <v>1590.5</v>
      </c>
      <c r="F149" s="119">
        <v>2084</v>
      </c>
      <c r="G149" s="157">
        <v>1568</v>
      </c>
      <c r="H149" s="66">
        <f t="shared" si="0"/>
        <v>2085</v>
      </c>
      <c r="I149" s="120">
        <f t="shared" si="1"/>
        <v>0.60347322720694641</v>
      </c>
    </row>
    <row r="150" spans="2:9" x14ac:dyDescent="0.25">
      <c r="B150" t="s">
        <v>161</v>
      </c>
      <c r="C150">
        <v>8552</v>
      </c>
      <c r="D150" s="119"/>
      <c r="E150" s="71">
        <v>17678</v>
      </c>
      <c r="F150" s="119">
        <v>31152</v>
      </c>
      <c r="G150" s="157">
        <v>17901</v>
      </c>
      <c r="H150" s="66">
        <f t="shared" si="0"/>
        <v>31153</v>
      </c>
      <c r="I150" s="120">
        <f t="shared" si="1"/>
        <v>3.6427736202057996</v>
      </c>
    </row>
    <row r="151" spans="2:9" x14ac:dyDescent="0.25">
      <c r="B151" t="s">
        <v>162</v>
      </c>
      <c r="C151">
        <v>3927</v>
      </c>
      <c r="D151" s="119"/>
      <c r="E151" s="71">
        <v>614</v>
      </c>
      <c r="F151" s="119">
        <v>24</v>
      </c>
      <c r="G151" s="157">
        <v>219</v>
      </c>
      <c r="H151" s="66">
        <f t="shared" si="0"/>
        <v>25</v>
      </c>
      <c r="I151" s="120">
        <f t="shared" si="1"/>
        <v>6.3661828367710723E-3</v>
      </c>
    </row>
    <row r="152" spans="2:9" x14ac:dyDescent="0.25">
      <c r="B152" t="s">
        <v>163</v>
      </c>
      <c r="C152">
        <v>4188</v>
      </c>
      <c r="D152" s="119"/>
      <c r="E152" s="71">
        <v>5430.24</v>
      </c>
      <c r="F152" s="119">
        <v>1864</v>
      </c>
      <c r="G152" s="157">
        <v>6869</v>
      </c>
      <c r="H152" s="66">
        <f t="shared" si="0"/>
        <v>1865</v>
      </c>
      <c r="I152" s="120">
        <f t="shared" si="1"/>
        <v>0.44531996179560651</v>
      </c>
    </row>
    <row r="153" spans="2:9" x14ac:dyDescent="0.25">
      <c r="B153" t="s">
        <v>164</v>
      </c>
      <c r="C153">
        <v>3331</v>
      </c>
      <c r="D153" s="119"/>
      <c r="E153" s="71">
        <v>4145.5</v>
      </c>
      <c r="F153" s="119">
        <v>7261</v>
      </c>
      <c r="G153" s="157">
        <v>4416</v>
      </c>
      <c r="H153" s="66">
        <f t="shared" si="0"/>
        <v>7262</v>
      </c>
      <c r="I153" s="120">
        <f t="shared" si="1"/>
        <v>2.1801260882617832</v>
      </c>
    </row>
    <row r="154" spans="2:9" x14ac:dyDescent="0.25">
      <c r="B154" t="s">
        <v>165</v>
      </c>
      <c r="C154">
        <v>8452</v>
      </c>
      <c r="D154" s="119"/>
      <c r="E154" s="71">
        <v>18652.05</v>
      </c>
      <c r="F154" s="119">
        <v>13063</v>
      </c>
      <c r="G154" s="157">
        <v>15053</v>
      </c>
      <c r="H154" s="66">
        <f t="shared" si="0"/>
        <v>13064</v>
      </c>
      <c r="I154" s="120">
        <f t="shared" si="1"/>
        <v>1.5456696639848557</v>
      </c>
    </row>
    <row r="155" spans="2:9" x14ac:dyDescent="0.25">
      <c r="B155" t="s">
        <v>166</v>
      </c>
      <c r="C155">
        <v>4124</v>
      </c>
      <c r="D155" s="119"/>
      <c r="E155" s="71">
        <v>1047.75</v>
      </c>
      <c r="F155" s="119">
        <v>642</v>
      </c>
      <c r="G155" s="157">
        <v>465</v>
      </c>
      <c r="H155" s="66">
        <f t="shared" si="0"/>
        <v>643</v>
      </c>
      <c r="I155" s="120">
        <f t="shared" si="1"/>
        <v>0.15591658583899126</v>
      </c>
    </row>
    <row r="156" spans="2:9" x14ac:dyDescent="0.25">
      <c r="B156" t="s">
        <v>167</v>
      </c>
      <c r="C156">
        <v>10122</v>
      </c>
      <c r="D156" s="119"/>
      <c r="E156" s="71">
        <v>1207</v>
      </c>
      <c r="F156" s="119">
        <v>5933</v>
      </c>
      <c r="G156" s="157">
        <v>3129</v>
      </c>
      <c r="H156" s="66">
        <f t="shared" si="0"/>
        <v>5934</v>
      </c>
      <c r="I156" s="120">
        <f t="shared" si="1"/>
        <v>0.58624777711914644</v>
      </c>
    </row>
    <row r="157" spans="2:9" x14ac:dyDescent="0.25">
      <c r="B157" t="s">
        <v>168</v>
      </c>
      <c r="C157">
        <v>1829</v>
      </c>
      <c r="D157" s="119"/>
      <c r="E157" s="71">
        <v>1757.25</v>
      </c>
      <c r="F157" s="119">
        <v>1709</v>
      </c>
      <c r="G157" s="157">
        <v>1509</v>
      </c>
      <c r="H157" s="66">
        <f t="shared" si="0"/>
        <v>1710</v>
      </c>
      <c r="I157" s="120">
        <f t="shared" si="1"/>
        <v>0.9349371241115364</v>
      </c>
    </row>
    <row r="158" spans="2:9" x14ac:dyDescent="0.25">
      <c r="B158" t="s">
        <v>169</v>
      </c>
      <c r="C158">
        <v>3694</v>
      </c>
      <c r="D158" s="119"/>
      <c r="E158" s="71">
        <v>3562</v>
      </c>
      <c r="F158" s="119">
        <v>825</v>
      </c>
      <c r="G158" s="157">
        <v>1040</v>
      </c>
      <c r="H158" s="66">
        <f t="shared" si="0"/>
        <v>826</v>
      </c>
      <c r="I158" s="120">
        <f t="shared" si="1"/>
        <v>0.22360584731997835</v>
      </c>
    </row>
    <row r="159" spans="2:9" x14ac:dyDescent="0.25">
      <c r="B159" t="s">
        <v>170</v>
      </c>
      <c r="C159">
        <v>11668</v>
      </c>
      <c r="D159" s="119"/>
      <c r="E159" s="71">
        <v>27304.5</v>
      </c>
      <c r="F159" s="119">
        <v>4948</v>
      </c>
      <c r="G159" s="157">
        <v>5629</v>
      </c>
      <c r="H159" s="66">
        <f t="shared" si="0"/>
        <v>4949</v>
      </c>
      <c r="I159" s="120">
        <f t="shared" si="1"/>
        <v>0.42415152553993829</v>
      </c>
    </row>
    <row r="160" spans="2:9" x14ac:dyDescent="0.25">
      <c r="B160" t="s">
        <v>171</v>
      </c>
      <c r="C160">
        <v>13913</v>
      </c>
      <c r="D160" s="119"/>
      <c r="E160" s="71">
        <v>35068.67</v>
      </c>
      <c r="F160" s="119">
        <v>33165</v>
      </c>
      <c r="G160" s="157">
        <v>43792</v>
      </c>
      <c r="H160" s="66">
        <f t="shared" si="0"/>
        <v>33166</v>
      </c>
      <c r="I160" s="120">
        <f t="shared" si="1"/>
        <v>2.3838136994178107</v>
      </c>
    </row>
    <row r="161" spans="1:9" x14ac:dyDescent="0.25">
      <c r="B161" t="s">
        <v>172</v>
      </c>
      <c r="C161">
        <v>4884</v>
      </c>
      <c r="D161" s="119"/>
      <c r="E161" s="71">
        <v>41692.660000000003</v>
      </c>
      <c r="F161" s="119">
        <v>44426</v>
      </c>
      <c r="G161" s="157">
        <v>43298</v>
      </c>
      <c r="H161" s="66">
        <f t="shared" si="0"/>
        <v>44427</v>
      </c>
      <c r="I161" s="120">
        <f t="shared" si="1"/>
        <v>9.0964373464373462</v>
      </c>
    </row>
    <row r="162" spans="1:9" x14ac:dyDescent="0.25">
      <c r="F162" s="119">
        <f>SUM(F134:F161)</f>
        <v>315398</v>
      </c>
    </row>
    <row r="163" spans="1:9" ht="15.75" x14ac:dyDescent="0.25">
      <c r="A163" s="26" t="s">
        <v>191</v>
      </c>
    </row>
    <row r="164" spans="1:9" ht="18.75" x14ac:dyDescent="0.3">
      <c r="A164" s="27" t="s">
        <v>96</v>
      </c>
      <c r="B164" t="s">
        <v>192</v>
      </c>
    </row>
    <row r="165" spans="1:9" x14ac:dyDescent="0.25">
      <c r="B165" t="s">
        <v>193</v>
      </c>
    </row>
    <row r="167" spans="1:9" ht="18.75" x14ac:dyDescent="0.3">
      <c r="A167" s="27" t="s">
        <v>99</v>
      </c>
      <c r="B167" t="s">
        <v>194</v>
      </c>
    </row>
    <row r="168" spans="1:9" x14ac:dyDescent="0.25">
      <c r="C168" s="25" t="s">
        <v>13</v>
      </c>
    </row>
    <row r="169" spans="1:9" x14ac:dyDescent="0.25">
      <c r="B169" t="s">
        <v>195</v>
      </c>
    </row>
    <row r="170" spans="1:9" x14ac:dyDescent="0.25">
      <c r="B170" t="s">
        <v>196</v>
      </c>
    </row>
    <row r="171" spans="1:9" x14ac:dyDescent="0.25">
      <c r="B171" t="s">
        <v>197</v>
      </c>
    </row>
    <row r="172" spans="1:9" x14ac:dyDescent="0.25">
      <c r="B172" t="s">
        <v>198</v>
      </c>
    </row>
    <row r="173" spans="1:9" x14ac:dyDescent="0.25">
      <c r="B173" t="s">
        <v>199</v>
      </c>
    </row>
    <row r="175" spans="1:9" ht="15.75" x14ac:dyDescent="0.25">
      <c r="A175" s="26" t="s">
        <v>200</v>
      </c>
    </row>
    <row r="176" spans="1:9" ht="18.75" x14ac:dyDescent="0.3">
      <c r="A176" s="27" t="s">
        <v>96</v>
      </c>
      <c r="B176" t="s">
        <v>201</v>
      </c>
    </row>
    <row r="177" spans="1:3" x14ac:dyDescent="0.25">
      <c r="B177" t="s">
        <v>202</v>
      </c>
    </row>
    <row r="179" spans="1:3" ht="18.75" x14ac:dyDescent="0.3">
      <c r="A179" s="27" t="s">
        <v>99</v>
      </c>
      <c r="B179" t="s">
        <v>194</v>
      </c>
    </row>
    <row r="180" spans="1:3" x14ac:dyDescent="0.25">
      <c r="C180" s="25" t="s">
        <v>26</v>
      </c>
    </row>
    <row r="181" spans="1:3" x14ac:dyDescent="0.25">
      <c r="B181" t="s">
        <v>203</v>
      </c>
    </row>
    <row r="182" spans="1:3" x14ac:dyDescent="0.25">
      <c r="B182" t="s">
        <v>204</v>
      </c>
    </row>
    <row r="183" spans="1:3" x14ac:dyDescent="0.25">
      <c r="B183" t="s">
        <v>205</v>
      </c>
    </row>
    <row r="184" spans="1:3" x14ac:dyDescent="0.25">
      <c r="B184" t="s">
        <v>206</v>
      </c>
    </row>
    <row r="185" spans="1:3" x14ac:dyDescent="0.25">
      <c r="B185" t="s">
        <v>207</v>
      </c>
    </row>
    <row r="186" spans="1:3" x14ac:dyDescent="0.25">
      <c r="B186" t="s">
        <v>208</v>
      </c>
    </row>
    <row r="187" spans="1:3" x14ac:dyDescent="0.25">
      <c r="B187" t="s">
        <v>209</v>
      </c>
    </row>
    <row r="188" spans="1:3" x14ac:dyDescent="0.25">
      <c r="B188" t="s">
        <v>210</v>
      </c>
    </row>
    <row r="189" spans="1:3" x14ac:dyDescent="0.25">
      <c r="B189" t="s">
        <v>211</v>
      </c>
    </row>
    <row r="190" spans="1:3" x14ac:dyDescent="0.25">
      <c r="B190" t="s">
        <v>212</v>
      </c>
    </row>
    <row r="192" spans="1:3" ht="15.75" x14ac:dyDescent="0.25">
      <c r="A192" s="26" t="s">
        <v>213</v>
      </c>
    </row>
    <row r="193" spans="1:3" ht="18.75" x14ac:dyDescent="0.3">
      <c r="A193" s="27" t="s">
        <v>96</v>
      </c>
      <c r="B193" t="s">
        <v>214</v>
      </c>
    </row>
    <row r="194" spans="1:3" x14ac:dyDescent="0.25">
      <c r="B194" t="s">
        <v>202</v>
      </c>
    </row>
    <row r="196" spans="1:3" ht="18.75" x14ac:dyDescent="0.3">
      <c r="A196" s="27" t="s">
        <v>99</v>
      </c>
      <c r="B196" t="s">
        <v>194</v>
      </c>
    </row>
    <row r="197" spans="1:3" x14ac:dyDescent="0.25">
      <c r="C197" s="25" t="s">
        <v>54</v>
      </c>
    </row>
    <row r="198" spans="1:3" x14ac:dyDescent="0.25">
      <c r="B198" t="s">
        <v>215</v>
      </c>
    </row>
    <row r="199" spans="1:3" x14ac:dyDescent="0.25">
      <c r="B199" t="s">
        <v>216</v>
      </c>
    </row>
    <row r="200" spans="1:3" x14ac:dyDescent="0.25">
      <c r="B200" t="s">
        <v>217</v>
      </c>
    </row>
    <row r="201" spans="1:3" x14ac:dyDescent="0.25">
      <c r="B201" t="s">
        <v>218</v>
      </c>
    </row>
    <row r="202" spans="1:3" x14ac:dyDescent="0.25">
      <c r="B202" t="s">
        <v>219</v>
      </c>
    </row>
    <row r="203" spans="1:3" x14ac:dyDescent="0.25">
      <c r="B203" t="s">
        <v>220</v>
      </c>
    </row>
    <row r="205" spans="1:3" ht="15.75" x14ac:dyDescent="0.25">
      <c r="A205" s="26" t="s">
        <v>221</v>
      </c>
    </row>
    <row r="206" spans="1:3" ht="18.75" x14ac:dyDescent="0.3">
      <c r="A206" s="27" t="s">
        <v>96</v>
      </c>
      <c r="B206" t="s">
        <v>222</v>
      </c>
    </row>
    <row r="207" spans="1:3" x14ac:dyDescent="0.25">
      <c r="B207" t="s">
        <v>223</v>
      </c>
    </row>
    <row r="209" spans="1:15" ht="18.75" x14ac:dyDescent="0.3">
      <c r="A209" s="27" t="s">
        <v>99</v>
      </c>
      <c r="B209" t="s">
        <v>194</v>
      </c>
    </row>
    <row r="210" spans="1:15" x14ac:dyDescent="0.25">
      <c r="C210" s="25" t="s">
        <v>13</v>
      </c>
    </row>
    <row r="211" spans="1:15" x14ac:dyDescent="0.25">
      <c r="C211" s="209" t="s">
        <v>224</v>
      </c>
      <c r="D211" s="210"/>
      <c r="E211" s="210"/>
      <c r="F211" s="210"/>
      <c r="G211" s="210"/>
      <c r="H211" s="210"/>
      <c r="I211" s="211"/>
    </row>
    <row r="212" spans="1:15" x14ac:dyDescent="0.25">
      <c r="B212" t="s">
        <v>225</v>
      </c>
    </row>
    <row r="213" spans="1:15" x14ac:dyDescent="0.25">
      <c r="B213" t="s">
        <v>226</v>
      </c>
    </row>
    <row r="214" spans="1:15" x14ac:dyDescent="0.25">
      <c r="B214" t="s">
        <v>227</v>
      </c>
    </row>
    <row r="215" spans="1:15" x14ac:dyDescent="0.25">
      <c r="B215" t="s">
        <v>228</v>
      </c>
    </row>
    <row r="216" spans="1:15" x14ac:dyDescent="0.25">
      <c r="B216" t="s">
        <v>229</v>
      </c>
    </row>
    <row r="218" spans="1:15" ht="15.75" x14ac:dyDescent="0.25">
      <c r="A218" s="26" t="s">
        <v>230</v>
      </c>
    </row>
    <row r="219" spans="1:15" ht="18.75" x14ac:dyDescent="0.3">
      <c r="A219" s="27" t="s">
        <v>96</v>
      </c>
      <c r="B219" t="s">
        <v>231</v>
      </c>
      <c r="K219" s="43"/>
      <c r="O219" s="43"/>
    </row>
    <row r="220" spans="1:15" x14ac:dyDescent="0.25">
      <c r="B220" t="s">
        <v>232</v>
      </c>
      <c r="O220" s="44"/>
    </row>
    <row r="222" spans="1:15" ht="18.75" x14ac:dyDescent="0.3">
      <c r="A222" s="27" t="s">
        <v>99</v>
      </c>
      <c r="B222" t="s">
        <v>233</v>
      </c>
    </row>
    <row r="223" spans="1:15" x14ac:dyDescent="0.25">
      <c r="B223" t="s">
        <v>234</v>
      </c>
      <c r="C223" s="25"/>
    </row>
    <row r="224" spans="1:15" x14ac:dyDescent="0.25">
      <c r="B224" t="s">
        <v>301</v>
      </c>
    </row>
    <row r="225" spans="1:15" x14ac:dyDescent="0.25">
      <c r="B225" t="s">
        <v>302</v>
      </c>
    </row>
    <row r="226" spans="1:15" x14ac:dyDescent="0.25">
      <c r="B226" t="s">
        <v>303</v>
      </c>
    </row>
    <row r="228" spans="1:15" ht="15.75" x14ac:dyDescent="0.25">
      <c r="A228" s="26" t="s">
        <v>235</v>
      </c>
    </row>
    <row r="229" spans="1:15" ht="18.75" x14ac:dyDescent="0.3">
      <c r="A229" s="27" t="s">
        <v>96</v>
      </c>
      <c r="B229" t="s">
        <v>236</v>
      </c>
      <c r="K229" s="43"/>
      <c r="O229" s="43"/>
    </row>
    <row r="230" spans="1:15" x14ac:dyDescent="0.25">
      <c r="B230" t="s">
        <v>237</v>
      </c>
      <c r="O230" s="44"/>
    </row>
    <row r="231" spans="1:15" x14ac:dyDescent="0.25">
      <c r="B231" t="s">
        <v>238</v>
      </c>
    </row>
    <row r="233" spans="1:15" ht="18.75" x14ac:dyDescent="0.3">
      <c r="A233" s="27" t="s">
        <v>99</v>
      </c>
      <c r="B233" t="s">
        <v>239</v>
      </c>
    </row>
    <row r="234" spans="1:15" x14ac:dyDescent="0.25">
      <c r="B234" t="s">
        <v>240</v>
      </c>
      <c r="C234" s="25"/>
    </row>
    <row r="235" spans="1:15" x14ac:dyDescent="0.25">
      <c r="B235" t="s">
        <v>241</v>
      </c>
    </row>
    <row r="236" spans="1:15" x14ac:dyDescent="0.25">
      <c r="B236" t="s">
        <v>242</v>
      </c>
    </row>
    <row r="237" spans="1:15" x14ac:dyDescent="0.25">
      <c r="B237" t="s">
        <v>243</v>
      </c>
    </row>
    <row r="238" spans="1:15" x14ac:dyDescent="0.25">
      <c r="B238" t="s">
        <v>244</v>
      </c>
    </row>
    <row r="240" spans="1:15" ht="18.75" x14ac:dyDescent="0.3">
      <c r="A240" s="27" t="s">
        <v>96</v>
      </c>
      <c r="B240" t="s">
        <v>245</v>
      </c>
    </row>
    <row r="242" spans="1:15" ht="18.75" x14ac:dyDescent="0.3">
      <c r="A242" s="27" t="s">
        <v>99</v>
      </c>
      <c r="B242" t="s">
        <v>246</v>
      </c>
    </row>
    <row r="243" spans="1:15" ht="18.75" x14ac:dyDescent="0.3">
      <c r="A243" s="27"/>
    </row>
    <row r="244" spans="1:15" ht="16.5" thickBot="1" x14ac:dyDescent="0.3">
      <c r="A244" s="26" t="s">
        <v>247</v>
      </c>
    </row>
    <row r="245" spans="1:15" ht="16.5" thickBot="1" x14ac:dyDescent="0.3">
      <c r="A245" s="26"/>
      <c r="B245" s="266" t="s">
        <v>73</v>
      </c>
      <c r="C245" s="267"/>
    </row>
    <row r="246" spans="1:15" ht="15.75" x14ac:dyDescent="0.25">
      <c r="A246" s="26"/>
      <c r="B246" s="282" t="s">
        <v>79</v>
      </c>
      <c r="C246" s="283"/>
    </row>
    <row r="247" spans="1:15" ht="18.75" x14ac:dyDescent="0.3">
      <c r="A247" s="27"/>
    </row>
    <row r="248" spans="1:15" ht="18.75" x14ac:dyDescent="0.3">
      <c r="A248" s="27" t="s">
        <v>248</v>
      </c>
      <c r="B248" t="s">
        <v>249</v>
      </c>
    </row>
    <row r="249" spans="1:15" ht="18.75" x14ac:dyDescent="0.3">
      <c r="A249" s="27"/>
    </row>
    <row r="250" spans="1:15" ht="18.75" x14ac:dyDescent="0.3">
      <c r="A250" s="27" t="s">
        <v>99</v>
      </c>
      <c r="B250" t="s">
        <v>250</v>
      </c>
    </row>
    <row r="251" spans="1:15" ht="18.75" x14ac:dyDescent="0.3">
      <c r="A251" s="27"/>
      <c r="B251" t="s">
        <v>251</v>
      </c>
    </row>
    <row r="252" spans="1:15" ht="18.75" x14ac:dyDescent="0.3">
      <c r="A252" s="27"/>
    </row>
    <row r="254" spans="1:15" ht="15.75" x14ac:dyDescent="0.25">
      <c r="A254" s="26" t="s">
        <v>252</v>
      </c>
    </row>
    <row r="255" spans="1:15" ht="18.75" x14ac:dyDescent="0.3">
      <c r="A255" s="27" t="s">
        <v>96</v>
      </c>
      <c r="B255" t="s">
        <v>253</v>
      </c>
      <c r="K255" s="43"/>
      <c r="O255" s="43"/>
    </row>
    <row r="256" spans="1:15" x14ac:dyDescent="0.25">
      <c r="B256" t="s">
        <v>254</v>
      </c>
      <c r="O256" s="44"/>
    </row>
    <row r="258" spans="1:2" ht="18.75" x14ac:dyDescent="0.3">
      <c r="A258" s="27" t="s">
        <v>99</v>
      </c>
      <c r="B258" t="s">
        <v>255</v>
      </c>
    </row>
    <row r="259" spans="1:2" x14ac:dyDescent="0.25">
      <c r="B259" t="s">
        <v>256</v>
      </c>
    </row>
  </sheetData>
  <sheetProtection algorithmName="SHA-512" hashValue="6q+ZmbpmMbjy5mb22MXKPcop43P+7eHX25mZQFxBMkbThMipUX1hglk0jcQulywTVuJdi9VtAKiKUT444xtm4g==" saltValue="TCs7isRr/Ek9gqyySlpomQ==" spinCount="100000" sheet="1" objects="1" scenarios="1"/>
  <mergeCells count="3">
    <mergeCell ref="C211:I211"/>
    <mergeCell ref="B245:C245"/>
    <mergeCell ref="B246:C246"/>
  </mergeCells>
  <phoneticPr fontId="36" type="noConversion"/>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3"/>
  <sheetViews>
    <sheetView showGridLines="0" topLeftCell="A27" workbookViewId="0">
      <selection activeCell="B46" sqref="B46"/>
    </sheetView>
  </sheetViews>
  <sheetFormatPr defaultRowHeight="15" x14ac:dyDescent="0.25"/>
  <cols>
    <col min="1" max="1" width="21.7109375" customWidth="1"/>
    <col min="2" max="2" width="79.42578125" bestFit="1" customWidth="1"/>
  </cols>
  <sheetData>
    <row r="1" spans="1:2" ht="21" x14ac:dyDescent="0.35">
      <c r="A1" s="38" t="s">
        <v>257</v>
      </c>
      <c r="B1" s="38" t="s">
        <v>258</v>
      </c>
    </row>
    <row r="2" spans="1:2" x14ac:dyDescent="0.25">
      <c r="A2" s="39" t="s">
        <v>259</v>
      </c>
      <c r="B2" s="40" t="s">
        <v>260</v>
      </c>
    </row>
    <row r="3" spans="1:2" x14ac:dyDescent="0.25">
      <c r="A3" s="39"/>
      <c r="B3" s="40" t="s">
        <v>261</v>
      </c>
    </row>
    <row r="4" spans="1:2" x14ac:dyDescent="0.25">
      <c r="A4" s="28"/>
      <c r="B4" s="41" t="s">
        <v>262</v>
      </c>
    </row>
    <row r="5" spans="1:2" x14ac:dyDescent="0.25">
      <c r="A5" s="28"/>
      <c r="B5" s="41" t="s">
        <v>263</v>
      </c>
    </row>
    <row r="6" spans="1:2" x14ac:dyDescent="0.25">
      <c r="A6" s="28"/>
      <c r="B6" s="41" t="s">
        <v>264</v>
      </c>
    </row>
    <row r="7" spans="1:2" x14ac:dyDescent="0.25">
      <c r="A7" s="28"/>
      <c r="B7" s="41"/>
    </row>
    <row r="8" spans="1:2" x14ac:dyDescent="0.25">
      <c r="A8" s="28" t="s">
        <v>265</v>
      </c>
      <c r="B8" s="41" t="s">
        <v>266</v>
      </c>
    </row>
    <row r="9" spans="1:2" x14ac:dyDescent="0.25">
      <c r="A9" s="28"/>
      <c r="B9" s="41" t="s">
        <v>267</v>
      </c>
    </row>
    <row r="10" spans="1:2" x14ac:dyDescent="0.25">
      <c r="A10" s="28"/>
      <c r="B10" s="41" t="s">
        <v>268</v>
      </c>
    </row>
    <row r="11" spans="1:2" x14ac:dyDescent="0.25">
      <c r="A11" s="9"/>
      <c r="B11" s="4"/>
    </row>
    <row r="12" spans="1:2" x14ac:dyDescent="0.25">
      <c r="A12" s="9"/>
      <c r="B12" s="4"/>
    </row>
    <row r="13" spans="1:2" x14ac:dyDescent="0.25">
      <c r="A13" s="9" t="s">
        <v>269</v>
      </c>
      <c r="B13" s="4" t="s">
        <v>270</v>
      </c>
    </row>
    <row r="14" spans="1:2" x14ac:dyDescent="0.25">
      <c r="A14" s="9"/>
      <c r="B14" s="4" t="s">
        <v>271</v>
      </c>
    </row>
    <row r="15" spans="1:2" x14ac:dyDescent="0.25">
      <c r="A15" s="4"/>
      <c r="B15" s="4" t="s">
        <v>272</v>
      </c>
    </row>
    <row r="16" spans="1:2" x14ac:dyDescent="0.25">
      <c r="A16" s="4"/>
      <c r="B16" s="4" t="s">
        <v>273</v>
      </c>
    </row>
    <row r="17" spans="1:2" x14ac:dyDescent="0.25">
      <c r="A17" s="4"/>
      <c r="B17" s="4" t="s">
        <v>274</v>
      </c>
    </row>
    <row r="18" spans="1:2" x14ac:dyDescent="0.25">
      <c r="A18" s="4"/>
      <c r="B18" s="4" t="s">
        <v>275</v>
      </c>
    </row>
    <row r="19" spans="1:2" x14ac:dyDescent="0.25">
      <c r="A19" s="4"/>
      <c r="B19" s="4" t="s">
        <v>276</v>
      </c>
    </row>
    <row r="20" spans="1:2" x14ac:dyDescent="0.25">
      <c r="A20" s="4"/>
      <c r="B20" s="4"/>
    </row>
    <row r="21" spans="1:2" x14ac:dyDescent="0.25">
      <c r="A21" s="4" t="s">
        <v>277</v>
      </c>
      <c r="B21" s="4" t="s">
        <v>278</v>
      </c>
    </row>
    <row r="22" spans="1:2" x14ac:dyDescent="0.25">
      <c r="A22" s="78">
        <v>44986</v>
      </c>
      <c r="B22" s="4" t="s">
        <v>279</v>
      </c>
    </row>
    <row r="23" spans="1:2" x14ac:dyDescent="0.25">
      <c r="A23" s="4"/>
      <c r="B23" s="4" t="s">
        <v>280</v>
      </c>
    </row>
    <row r="24" spans="1:2" x14ac:dyDescent="0.25">
      <c r="A24" s="4"/>
      <c r="B24" s="4" t="s">
        <v>281</v>
      </c>
    </row>
    <row r="25" spans="1:2" x14ac:dyDescent="0.25">
      <c r="A25" s="4"/>
      <c r="B25" s="4" t="s">
        <v>282</v>
      </c>
    </row>
    <row r="26" spans="1:2" x14ac:dyDescent="0.25">
      <c r="A26" s="4"/>
      <c r="B26" s="4" t="s">
        <v>283</v>
      </c>
    </row>
    <row r="27" spans="1:2" x14ac:dyDescent="0.25">
      <c r="A27" s="4"/>
      <c r="B27" s="4" t="s">
        <v>284</v>
      </c>
    </row>
    <row r="28" spans="1:2" x14ac:dyDescent="0.25">
      <c r="A28" s="4" t="s">
        <v>285</v>
      </c>
      <c r="B28" s="4" t="s">
        <v>286</v>
      </c>
    </row>
    <row r="29" spans="1:2" x14ac:dyDescent="0.25">
      <c r="A29" s="4"/>
      <c r="B29" s="4" t="s">
        <v>287</v>
      </c>
    </row>
    <row r="30" spans="1:2" x14ac:dyDescent="0.25">
      <c r="A30" s="4"/>
      <c r="B30" s="4" t="s">
        <v>288</v>
      </c>
    </row>
    <row r="31" spans="1:2" x14ac:dyDescent="0.25">
      <c r="A31" s="4"/>
      <c r="B31" s="4" t="s">
        <v>289</v>
      </c>
    </row>
    <row r="32" spans="1:2" x14ac:dyDescent="0.25">
      <c r="A32" s="4"/>
      <c r="B32" s="4" t="s">
        <v>290</v>
      </c>
    </row>
    <row r="33" spans="1:2" ht="45" x14ac:dyDescent="0.25">
      <c r="A33" s="4"/>
      <c r="B33" s="113" t="s">
        <v>291</v>
      </c>
    </row>
    <row r="34" spans="1:2" x14ac:dyDescent="0.25">
      <c r="A34" s="4"/>
      <c r="B34" s="4" t="s">
        <v>292</v>
      </c>
    </row>
    <row r="35" spans="1:2" x14ac:dyDescent="0.25">
      <c r="A35" t="s">
        <v>304</v>
      </c>
      <c r="B35" s="124" t="s">
        <v>305</v>
      </c>
    </row>
    <row r="36" spans="1:2" x14ac:dyDescent="0.25">
      <c r="B36" s="124" t="s">
        <v>320</v>
      </c>
    </row>
    <row r="37" spans="1:2" x14ac:dyDescent="0.25">
      <c r="B37" s="124" t="s">
        <v>306</v>
      </c>
    </row>
    <row r="38" spans="1:2" x14ac:dyDescent="0.25">
      <c r="B38" s="124" t="s">
        <v>307</v>
      </c>
    </row>
    <row r="39" spans="1:2" x14ac:dyDescent="0.25">
      <c r="B39" s="124" t="s">
        <v>309</v>
      </c>
    </row>
    <row r="40" spans="1:2" x14ac:dyDescent="0.25">
      <c r="B40" s="124" t="s">
        <v>311</v>
      </c>
    </row>
    <row r="41" spans="1:2" x14ac:dyDescent="0.25">
      <c r="B41" s="124" t="s">
        <v>314</v>
      </c>
    </row>
    <row r="42" spans="1:2" x14ac:dyDescent="0.25">
      <c r="B42" s="124" t="s">
        <v>316</v>
      </c>
    </row>
    <row r="43" spans="1:2" ht="45" x14ac:dyDescent="0.25">
      <c r="A43" s="149"/>
      <c r="B43" s="172" t="s">
        <v>339</v>
      </c>
    </row>
  </sheetData>
  <sheetProtection algorithmName="SHA-512" hashValue="AXr7PJlOBizIYcU94csOjXjFvnP9ZImuSXCWwMb4xiDfCYdTftjL7pbVvzZRFbvTgP+8d7Nls55atKKzhIDtiA==" saltValue="rnqkKxugzimcl6mA8qJz1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92833B1471294EB81FB9BAE37AB750" ma:contentTypeVersion="14" ma:contentTypeDescription="Create a new document." ma:contentTypeScope="" ma:versionID="9232e31c6344380992534ef4cfaf10fe">
  <xsd:schema xmlns:xsd="http://www.w3.org/2001/XMLSchema" xmlns:xs="http://www.w3.org/2001/XMLSchema" xmlns:p="http://schemas.microsoft.com/office/2006/metadata/properties" xmlns:ns3="38601647-afd5-4936-8d7e-a032005c3677" xmlns:ns4="a819888b-c115-4960-97eb-8d55037f01a9" targetNamespace="http://schemas.microsoft.com/office/2006/metadata/properties" ma:root="true" ma:fieldsID="c123dd36b3bae49fb5812aff7b074a9f" ns3:_="" ns4:_="">
    <xsd:import namespace="38601647-afd5-4936-8d7e-a032005c3677"/>
    <xsd:import namespace="a819888b-c115-4960-97eb-8d55037f01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01647-afd5-4936-8d7e-a032005c36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19888b-c115-4960-97eb-8d55037f01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DB6B39-1275-4F0E-B370-3D74F39B89AD}">
  <ds:schemaRefs>
    <ds:schemaRef ds:uri="http://schemas.microsoft.com/sharepoint/v3/contenttype/forms"/>
  </ds:schemaRefs>
</ds:datastoreItem>
</file>

<file path=customXml/itemProps2.xml><?xml version="1.0" encoding="utf-8"?>
<ds:datastoreItem xmlns:ds="http://schemas.openxmlformats.org/officeDocument/2006/customXml" ds:itemID="{6A3DD393-D224-4AED-915E-A31F20AF10D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F1FF50-B536-40BC-A72B-098CC65C6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601647-afd5-4936-8d7e-a032005c3677"/>
    <ds:schemaRef ds:uri="a819888b-c115-4960-97eb-8d55037f0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Spark of Excellence</vt:lpstr>
      <vt:lpstr>Guidelines</vt:lpstr>
      <vt:lpstr>Revision Log</vt:lpstr>
    </vt:vector>
  </TitlesOfParts>
  <Manager/>
  <Company>AT&amp;T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FOSTER, JAY W</dc:creator>
  <cp:keywords/>
  <dc:description/>
  <cp:lastModifiedBy>Cornell Smith</cp:lastModifiedBy>
  <cp:revision/>
  <dcterms:created xsi:type="dcterms:W3CDTF">2016-02-05T03:01:27Z</dcterms:created>
  <dcterms:modified xsi:type="dcterms:W3CDTF">2025-06-30T00:27:14Z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0x0101007792833B1471294EB81FB9BAE37AB750</vt:lpwstr>
  </property>
</Properties>
</file>